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4"/>
  </bookViews>
  <sheets>
    <sheet name="Contents" sheetId="1" r:id="rId1"/>
    <sheet name="Tie Out" sheetId="2" r:id="rId2"/>
    <sheet name="GRADRESP" sheetId="3" r:id="rId3"/>
    <sheet name="PART1" sheetId="4" r:id="rId4"/>
    <sheet name="PART2" sheetId="5" r:id="rId5"/>
    <sheet name="PART3" sheetId="6" r:id="rId6"/>
    <sheet name="PART4" sheetId="7" r:id="rId7"/>
  </sheets>
  <externalReferences>
    <externalReference r:id="rId10"/>
    <externalReference r:id="rId11"/>
    <externalReference r:id="rId12"/>
  </externalReferences>
  <definedNames>
    <definedName name="n2">'[1]PART2'!$C$14</definedName>
    <definedName name="n4">'[1]PART2'!#REF!</definedName>
    <definedName name="n5">'[1]PART2'!$C$28</definedName>
    <definedName name="n6">'[1]PART2'!$C$33</definedName>
    <definedName name="n8">'[1]PART2'!#REF!</definedName>
    <definedName name="NewAll" localSheetId="2">'GRADRESP'!$B$39</definedName>
    <definedName name="NewAll">#REF!</definedName>
    <definedName name="NewRes" localSheetId="2">'GRADRESP'!$F$39</definedName>
    <definedName name="NewRes">#REF!</definedName>
    <definedName name="NewRes5" localSheetId="2">'GRADRESP'!$J$39</definedName>
    <definedName name="NewRes5">#REF!</definedName>
    <definedName name="nn2" localSheetId="0">#REF!</definedName>
    <definedName name="nn2" localSheetId="2">#REF!</definedName>
    <definedName name="nn2" localSheetId="4">'PART2'!$C$29</definedName>
    <definedName name="nn2" localSheetId="5">'PART3'!$C$16</definedName>
    <definedName name="nn2" localSheetId="1">#REF!</definedName>
    <definedName name="nn2">'PART1'!$C$14</definedName>
    <definedName name="nn4" localSheetId="0">#REF!</definedName>
    <definedName name="nn4" localSheetId="2">#REF!</definedName>
    <definedName name="nn4" localSheetId="3">'PART1'!#REF!</definedName>
    <definedName name="nn4" localSheetId="5">'PART3'!#REF!</definedName>
    <definedName name="nn4" localSheetId="1">#REF!</definedName>
    <definedName name="nn4">#REF!</definedName>
    <definedName name="nn5" localSheetId="0">#REF!</definedName>
    <definedName name="nn5" localSheetId="2">#REF!</definedName>
    <definedName name="nn5" localSheetId="4">'PART2'!$C$42</definedName>
    <definedName name="nn5" localSheetId="5">'PART3'!#REF!</definedName>
    <definedName name="nn5" localSheetId="1">#REF!</definedName>
    <definedName name="nn5">'PART1'!$C$40</definedName>
    <definedName name="nn6" localSheetId="0">#REF!</definedName>
    <definedName name="nn6" localSheetId="2">#REF!</definedName>
    <definedName name="nn6" localSheetId="5">'PART3'!#REF!</definedName>
    <definedName name="nn6" localSheetId="1">#REF!</definedName>
    <definedName name="nn6">'PART1'!$C$53</definedName>
    <definedName name="nn8" localSheetId="0">#REF!</definedName>
    <definedName name="nn8" localSheetId="2">#REF!</definedName>
    <definedName name="nn8" localSheetId="3">'PART1'!#REF!</definedName>
    <definedName name="nn8" localSheetId="5">'PART3'!#REF!</definedName>
    <definedName name="nn8" localSheetId="1">#REF!</definedName>
    <definedName name="nn8">#REF!</definedName>
    <definedName name="no" localSheetId="0">#REF!</definedName>
    <definedName name="no" localSheetId="2">#REF!</definedName>
    <definedName name="no" localSheetId="4">'PART2'!$B$29</definedName>
    <definedName name="no" localSheetId="5">'PART3'!$B$16</definedName>
    <definedName name="no" localSheetId="1">#REF!</definedName>
    <definedName name="no">'PART1'!$B$14</definedName>
    <definedName name="page1" localSheetId="2">'GRADRESP'!$A$1:$G$45</definedName>
    <definedName name="page1" localSheetId="3">'PART1'!$A$1:$E$137</definedName>
    <definedName name="page1" localSheetId="4">'PART2'!$A$1:$E$97</definedName>
    <definedName name="page1" localSheetId="5">'PART3'!$A$1:$E$26</definedName>
    <definedName name="page1" localSheetId="6">'PART4'!$A$1:$E$221</definedName>
    <definedName name="page1">'Tie Out'!$A$2:$G$70</definedName>
    <definedName name="page2" localSheetId="2">'GRADRESP'!$A$46:$G$90</definedName>
    <definedName name="page2" localSheetId="3">'PART1'!$A$172:$H$314</definedName>
    <definedName name="page2" localSheetId="4">'PART2'!$A$98:$H$127</definedName>
    <definedName name="page2" localSheetId="5">'PART3'!$A$27:$H$61</definedName>
    <definedName name="page2" localSheetId="6">'PART4'!$A$222:$H$452</definedName>
    <definedName name="page2">'Tie Out'!$A$71:$G$132</definedName>
    <definedName name="page3" localSheetId="0">#REF!</definedName>
    <definedName name="page3" localSheetId="2">#REF!</definedName>
    <definedName name="page3" localSheetId="4">'PART2'!$A$128:$K$179</definedName>
    <definedName name="page3" localSheetId="5">'PART3'!$A$45:$K$85</definedName>
    <definedName name="page3" localSheetId="6">'PART4'!$A$453:$K$689</definedName>
    <definedName name="page3" localSheetId="1">#REF!</definedName>
    <definedName name="page3">'PART1'!$A$348:$K$492</definedName>
    <definedName name="_xlnm.Print_Area" localSheetId="2">'GRADRESP'!$A$1:$L$72</definedName>
    <definedName name="_xlnm.Print_Area" localSheetId="3">'PART1'!$A$1:$K$524</definedName>
    <definedName name="_xlnm.Print_Area" localSheetId="4">'PART2'!$A$1:$K$181</definedName>
    <definedName name="_xlnm.Print_Area" localSheetId="5">'PART3'!$A$1:$K$86</definedName>
    <definedName name="_xlnm.Print_Area" localSheetId="6">'PART4'!$A$1:$K$689</definedName>
    <definedName name="_xlnm.Print_Area" localSheetId="1">'Tie Out'!$A$1:$D$34</definedName>
    <definedName name="print1" localSheetId="0">#REF!</definedName>
    <definedName name="print1" localSheetId="2">#REF!</definedName>
    <definedName name="print1" localSheetId="1">#REF!</definedName>
    <definedName name="print1">'PART1'!$A$8:$E$137</definedName>
    <definedName name="print2">'[3]Part 1-schools charts'!$U$2:$AE$58</definedName>
    <definedName name="Print4">#REF!</definedName>
    <definedName name="printc1">'[3]Part 1-schools charts'!$K$1:$T$58</definedName>
    <definedName name="q10ftb" localSheetId="4">'PART2'!$F$146</definedName>
    <definedName name="q10ftb">#REF!</definedName>
    <definedName name="q10fto" localSheetId="4">'PART2'!$I$146</definedName>
    <definedName name="q10fto">#REF!</definedName>
    <definedName name="q10ftw" localSheetId="4">'PART2'!$C$146</definedName>
    <definedName name="q10ftw">#REF!</definedName>
    <definedName name="q10mo">'[2]PART1'!$I$485</definedName>
    <definedName name="q10n" localSheetId="4">'PART2'!$C$149</definedName>
    <definedName name="q10n" localSheetId="5">'PART3'!$C$16</definedName>
    <definedName name="q10n">'[2]PART1'!$C$163</definedName>
    <definedName name="q10nb" localSheetId="4">'PART2'!$F$149</definedName>
    <definedName name="q10nb" localSheetId="5">'PART3'!$F$74</definedName>
    <definedName name="q10nb">'[2]PART1'!$F$485</definedName>
    <definedName name="q10nf" localSheetId="4">'PART2'!$F$95</definedName>
    <definedName name="q10nf" localSheetId="5">'PART3'!$F$40</definedName>
    <definedName name="q10nf">'[2]PART1'!$F$319</definedName>
    <definedName name="q10nm" localSheetId="4">'PART2'!$C$95</definedName>
    <definedName name="q10nm" localSheetId="5">'PART3'!$C$40</definedName>
    <definedName name="q10nm">'[2]PART1'!$C$319</definedName>
    <definedName name="q10no" localSheetId="4">'PART2'!$I$149</definedName>
    <definedName name="q10no" localSheetId="5">'PART3'!$I$74</definedName>
    <definedName name="q10no">'[2]PART1'!$I$485</definedName>
    <definedName name="q10nw" localSheetId="4">'PART2'!$C$149</definedName>
    <definedName name="q10nw" localSheetId="5">'PART3'!$C$74</definedName>
    <definedName name="q10nw">'[2]PART1'!$C$485</definedName>
    <definedName name="q10yes" localSheetId="4">'PART2'!$C$10</definedName>
    <definedName name="q10yes">#REF!</definedName>
    <definedName name="q10yesb" localSheetId="4">'PART2'!$F$130</definedName>
    <definedName name="q10yesb">#REF!</definedName>
    <definedName name="q10yesf" localSheetId="4">'PART2'!$F$68</definedName>
    <definedName name="q10yesf">#REF!</definedName>
    <definedName name="q10yesm" localSheetId="4">'PART2'!$C$68</definedName>
    <definedName name="q10yesm">#REF!</definedName>
    <definedName name="q10yeso" localSheetId="4">'PART2'!$I$130</definedName>
    <definedName name="q10yeso">#REF!</definedName>
    <definedName name="q10yesw" localSheetId="4">'PART2'!$C$130</definedName>
    <definedName name="q10yesw">#REF!</definedName>
    <definedName name="q11ft" localSheetId="4">'PART2'!$C$26</definedName>
    <definedName name="q11ft">#REF!</definedName>
    <definedName name="q11ftb" localSheetId="4">'PART2'!$F$146</definedName>
    <definedName name="q11ftb">#REF!</definedName>
    <definedName name="q11ftf" localSheetId="4">'PART2'!$F$92</definedName>
    <definedName name="q11ftf">#REF!</definedName>
    <definedName name="q11ftm" localSheetId="4">'PART2'!$C$92</definedName>
    <definedName name="q11ftm">#REF!</definedName>
    <definedName name="q11fto" localSheetId="4">'PART2'!$I$146</definedName>
    <definedName name="q11fto">#REF!</definedName>
    <definedName name="q11ftw" localSheetId="4">'PART2'!$C$146</definedName>
    <definedName name="q11ftw">#REF!</definedName>
    <definedName name="q11n" localSheetId="0">#REF!</definedName>
    <definedName name="q11n" localSheetId="2">#REF!</definedName>
    <definedName name="q11n" localSheetId="4">'PART2'!$C$42</definedName>
    <definedName name="q11n" localSheetId="5">'[1]PART2'!$C$28</definedName>
    <definedName name="q11n" localSheetId="1">#REF!</definedName>
    <definedName name="q11n">'PART1'!$C$22</definedName>
    <definedName name="q11nb" localSheetId="4">'PART2'!$F$158</definedName>
    <definedName name="q11nb">'[1]PART2'!$F$116</definedName>
    <definedName name="q11nf" localSheetId="4">'PART2'!#REF!</definedName>
    <definedName name="q11nf">'[1]PART2'!$F$71</definedName>
    <definedName name="q11nm" localSheetId="4">'PART2'!#REF!</definedName>
    <definedName name="q11nm">'[1]PART2'!$C$71</definedName>
    <definedName name="q11no" localSheetId="4">'PART2'!$I$158</definedName>
    <definedName name="q11no">'[1]PART2'!$I$116</definedName>
    <definedName name="q11nw" localSheetId="4">'PART2'!$C$158</definedName>
    <definedName name="q11nw">'[1]PART2'!$C$116</definedName>
    <definedName name="q11pt" localSheetId="4">'PART2'!$C$27</definedName>
    <definedName name="q11pt">#REF!</definedName>
    <definedName name="q11ptb" localSheetId="4">'PART2'!$F$147</definedName>
    <definedName name="q11ptb">#REF!</definedName>
    <definedName name="q11ptf" localSheetId="4">'PART2'!$F$93</definedName>
    <definedName name="q11ptf">#REF!</definedName>
    <definedName name="q11ptm" localSheetId="4">'PART2'!$C$93</definedName>
    <definedName name="q11ptm">#REF!</definedName>
    <definedName name="q11pto" localSheetId="4">'PART2'!$I$147</definedName>
    <definedName name="q11pto">#REF!</definedName>
    <definedName name="q11ptw" localSheetId="4">'PART2'!$C$147</definedName>
    <definedName name="q11ptw">#REF!</definedName>
    <definedName name="q12n" localSheetId="4">'PART2'!$C$60</definedName>
    <definedName name="q12n">'[1]PART2'!$C$37</definedName>
    <definedName name="q12nb" localSheetId="4">'PART2'!$F$178</definedName>
    <definedName name="q12nb">'[1]PART2'!$F$125</definedName>
    <definedName name="q12nf" localSheetId="4">'PART2'!$F$116</definedName>
    <definedName name="q12nf">'[1]PART2'!$F$80</definedName>
    <definedName name="q12nm" localSheetId="4">'PART2'!$C$116</definedName>
    <definedName name="q12nm">'[1]PART2'!$C$80</definedName>
    <definedName name="q12no" localSheetId="4">'PART2'!$I$178</definedName>
    <definedName name="q12no">'[1]PART2'!$I$125</definedName>
    <definedName name="q12nw" localSheetId="4">'PART2'!$C$178</definedName>
    <definedName name="q12nw">'[1]PART2'!$C$125</definedName>
    <definedName name="q13n">'PART3'!$C$17</definedName>
    <definedName name="q13nb">'PART3'!$F$75</definedName>
    <definedName name="q13nf">'PART3'!$F$41</definedName>
    <definedName name="q13nm">'PART3'!$C$41</definedName>
    <definedName name="q13no">'PART3'!$I$75</definedName>
    <definedName name="q13nw">'PART3'!$C$75</definedName>
    <definedName name="q14n">'PART3'!$C$26</definedName>
    <definedName name="q14nb">'PART3'!$F$84</definedName>
    <definedName name="q14nf">'PART3'!$F$61</definedName>
    <definedName name="q14nm">'PART3'!$C$61</definedName>
    <definedName name="q14no">'PART3'!$I$84</definedName>
    <definedName name="q14nw">'PART3'!$C$84</definedName>
    <definedName name="q15an">'PART4'!$C$16</definedName>
    <definedName name="q15anb">'PART4'!$F$465</definedName>
    <definedName name="q15anf">'PART4'!$F$234</definedName>
    <definedName name="q15anm">'PART4'!$C$234</definedName>
    <definedName name="q15ano">'PART4'!$I$465</definedName>
    <definedName name="q15anw">'PART4'!$C$465</definedName>
    <definedName name="q15bn">'PART4'!$C$23</definedName>
    <definedName name="q15bnb">'PART4'!$F$472</definedName>
    <definedName name="q15bnf">'PART4'!$F$241</definedName>
    <definedName name="q15bnm">'PART4'!$C$241</definedName>
    <definedName name="q15bno">'PART4'!$I$472</definedName>
    <definedName name="q15bnw">'PART4'!$C$472</definedName>
    <definedName name="q15cn">'PART4'!$C$31</definedName>
    <definedName name="q15cnb">'PART4'!$F$489</definedName>
    <definedName name="q15cnf">'PART4'!$F$257</definedName>
    <definedName name="q15cnm">'PART4'!$C$257</definedName>
    <definedName name="q15cno">'PART4'!$I$489</definedName>
    <definedName name="q15cnw">'PART4'!$C$489</definedName>
    <definedName name="q15dn">'PART4'!$C$38</definedName>
    <definedName name="q15dnb">'PART4'!$F$496</definedName>
    <definedName name="q15dnf">'PART4'!$F$264</definedName>
    <definedName name="q15dnm">'PART4'!$C$264</definedName>
    <definedName name="q15dno">'PART4'!$I$496</definedName>
    <definedName name="q15dnw">'PART4'!$C$496</definedName>
    <definedName name="q15en">'PART4'!$C$45</definedName>
    <definedName name="q15enb">'PART4'!$F$503</definedName>
    <definedName name="q15enf">'PART4'!$F$271</definedName>
    <definedName name="q15enm">'PART4'!$C$271</definedName>
    <definedName name="q15eno">'PART4'!$I$503</definedName>
    <definedName name="q15enw">'PART4'!$C$503</definedName>
    <definedName name="q15fn">'PART4'!$C$59</definedName>
    <definedName name="q15fnb">'PART4'!$F$510</definedName>
    <definedName name="q15fnf">'PART4'!$F$278</definedName>
    <definedName name="q15fnm">'PART4'!$C$278</definedName>
    <definedName name="q15fno">'PART4'!$I$510</definedName>
    <definedName name="q15fnw">'PART4'!$C$510</definedName>
    <definedName name="q15gn">'PART4'!$C$66</definedName>
    <definedName name="q15gnb">'PART4'!$F$517</definedName>
    <definedName name="q15gnf">'PART4'!$F$285</definedName>
    <definedName name="q15gnm">'PART4'!$C$285</definedName>
    <definedName name="q15gno">'PART4'!$I$517</definedName>
    <definedName name="q15gnw">'PART4'!$C$517</definedName>
    <definedName name="q15hn">'PART4'!$C$73</definedName>
    <definedName name="q15hnb">'PART4'!$F$533</definedName>
    <definedName name="q15hnf">'PART4'!$F$300</definedName>
    <definedName name="q15hnm">'PART4'!$C$300</definedName>
    <definedName name="q15hno">'PART4'!$I$533</definedName>
    <definedName name="q15hnw">'PART4'!$C$533</definedName>
    <definedName name="q15in">'PART4'!$C$80</definedName>
    <definedName name="q15inb">'PART4'!$F$540</definedName>
    <definedName name="q15inf">'PART4'!$F$307</definedName>
    <definedName name="q15inm">'PART4'!$C$307</definedName>
    <definedName name="q15ino">'PART4'!$I$540</definedName>
    <definedName name="q15inw">'PART4'!$C$540</definedName>
    <definedName name="q15jn">'PART4'!$C$87</definedName>
    <definedName name="q15jnb">'PART4'!$F$547</definedName>
    <definedName name="q15jnf">'PART4'!$F$314</definedName>
    <definedName name="q15jnm">'PART4'!$C$314</definedName>
    <definedName name="q15jno">'PART4'!$I$547</definedName>
    <definedName name="q15jnw">'PART4'!$C$547</definedName>
    <definedName name="q15kn">'PART4'!$C$94</definedName>
    <definedName name="q15knb">'PART4'!$F$554</definedName>
    <definedName name="q15knf">'PART4'!$F$321</definedName>
    <definedName name="q15knm">'PART4'!$C$321</definedName>
    <definedName name="q15kno">'PART4'!$I$554</definedName>
    <definedName name="q15knw">'PART4'!$C$554</definedName>
    <definedName name="q15ln">'PART4'!$C$108</definedName>
    <definedName name="q15lnb">'PART4'!$F$561</definedName>
    <definedName name="q15lnf">'PART4'!$F$328</definedName>
    <definedName name="q15lnm">'PART4'!$C$328</definedName>
    <definedName name="q15lno">'PART4'!$I$561</definedName>
    <definedName name="q15lnw">'PART4'!$C$561</definedName>
    <definedName name="q16n">'PART4'!$C$115</definedName>
    <definedName name="q16nb">'PART4'!$F$577</definedName>
    <definedName name="q16nf">'PART4'!$F$343</definedName>
    <definedName name="q16nm">'PART4'!$C$343</definedName>
    <definedName name="q16no">'PART4'!$I$577</definedName>
    <definedName name="q16nw">'PART4'!$C$577</definedName>
    <definedName name="q17an">'PART4'!$C$122</definedName>
    <definedName name="q17anb">'PART4'!$F$584</definedName>
    <definedName name="q17anf">'PART4'!$F$350</definedName>
    <definedName name="q17anm">'PART4'!$C$350</definedName>
    <definedName name="q17ano">'PART4'!$I$584</definedName>
    <definedName name="q17anw">'PART4'!$C$584</definedName>
    <definedName name="q17bn">'PART4'!$C$128</definedName>
    <definedName name="q17bnb">'PART4'!$F$590</definedName>
    <definedName name="q17bnf">'PART4'!$F$356</definedName>
    <definedName name="q17bnm">'PART4'!$C$356</definedName>
    <definedName name="q17bno">'PART4'!$I$590</definedName>
    <definedName name="q17bnw">'PART4'!$C$590</definedName>
    <definedName name="q17cn">'PART4'!$C$134</definedName>
    <definedName name="q17cnb">'PART4'!$F$596</definedName>
    <definedName name="q17cnf">'PART4'!$F$362</definedName>
    <definedName name="q17cnm">'PART4'!$C$362</definedName>
    <definedName name="q17cno">'PART4'!$I$596</definedName>
    <definedName name="q17cnw">'PART4'!$C$596</definedName>
    <definedName name="q18n">'PART4'!$C$142</definedName>
    <definedName name="q18nb">'PART4'!$F$604</definedName>
    <definedName name="q18nf">'PART4'!$F$370</definedName>
    <definedName name="q18nm">'PART4'!$C$370</definedName>
    <definedName name="q18no">'PART4'!$I$604</definedName>
    <definedName name="q18nw">'PART4'!$C$604</definedName>
    <definedName name="q19an">'PART4'!$C$155</definedName>
    <definedName name="q19anb">'PART4'!$F$619</definedName>
    <definedName name="q19anf">'PART4'!$F$376</definedName>
    <definedName name="q19anm">'PART4'!$C$376</definedName>
    <definedName name="q19ano">'PART4'!$I$619</definedName>
    <definedName name="q19anw">'PART4'!$C$619</definedName>
    <definedName name="q19bn">'PART4'!$C$160</definedName>
    <definedName name="q19bnb">'PART4'!$F$624</definedName>
    <definedName name="q19bnf">'PART4'!$F$389</definedName>
    <definedName name="q19bnm">'PART4'!$C$389</definedName>
    <definedName name="q19bno">'PART4'!$I$624</definedName>
    <definedName name="q19bnw">'PART4'!$C$624</definedName>
    <definedName name="q19cn">'PART4'!$C$165</definedName>
    <definedName name="q19cnb">'PART4'!$F$629</definedName>
    <definedName name="q19cnf">'PART4'!$F$394</definedName>
    <definedName name="q19cnm">'PART4'!$C$394</definedName>
    <definedName name="q19cno">'PART4'!$I$629</definedName>
    <definedName name="q19cnw">'PART4'!$C$629</definedName>
    <definedName name="q19dn">'PART4'!$C$170</definedName>
    <definedName name="q19dnb">'PART4'!$F$634</definedName>
    <definedName name="q19dnf">'PART4'!$F$399</definedName>
    <definedName name="q19dnm">'PART4'!$C$399</definedName>
    <definedName name="q19dno">'PART4'!$I$634</definedName>
    <definedName name="q19dnw">'PART4'!$C$634</definedName>
    <definedName name="q19en">'PART4'!$C$175</definedName>
    <definedName name="q19enb">'PART4'!$F$639</definedName>
    <definedName name="q19enf">'PART4'!$F$404</definedName>
    <definedName name="q19enm">'PART4'!$C$404</definedName>
    <definedName name="q19eno">'PART4'!$I$639</definedName>
    <definedName name="q19enw">'PART4'!$C$639</definedName>
    <definedName name="q19fn">'PART4'!$C$180</definedName>
    <definedName name="q19fnb">'PART4'!$F$644</definedName>
    <definedName name="q19fnf">'PART4'!$F$409</definedName>
    <definedName name="q19fnm">'PART4'!$C$409</definedName>
    <definedName name="q19fno">'PART4'!$I$644</definedName>
    <definedName name="q19fnw">'PART4'!$C$644</definedName>
    <definedName name="q19gn">'PART4'!$C$185</definedName>
    <definedName name="q19gnb">'PART4'!$F$649</definedName>
    <definedName name="q19gnf">'PART4'!$F$414</definedName>
    <definedName name="q19gnm">'PART4'!$C$414</definedName>
    <definedName name="q19gno">'PART4'!$I$649</definedName>
    <definedName name="q19gnw">'PART4'!$C$649</definedName>
    <definedName name="q19hn">'PART4'!$C$195</definedName>
    <definedName name="q19hnb">'PART4'!$F$668</definedName>
    <definedName name="q19hnf">'PART4'!$F$424</definedName>
    <definedName name="q19hnm">'PART4'!$C$424</definedName>
    <definedName name="q19hno">'PART4'!$I$668</definedName>
    <definedName name="q19hnw">'PART4'!$C$668</definedName>
    <definedName name="q1bf">'[2]PART1'!$F$332</definedName>
    <definedName name="q1bp">'[2]PART1'!$F$333</definedName>
    <definedName name="q1ff">'[2]PART1'!$F$170</definedName>
    <definedName name="q1fp">'[2]PART1'!$F$171</definedName>
    <definedName name="q1ft">'PART1'!$C$10</definedName>
    <definedName name="q1ftb">'PART1'!$F$352</definedName>
    <definedName name="q1ftf">'PART1'!$F$175</definedName>
    <definedName name="q1ftm">'PART1'!$C$175</definedName>
    <definedName name="q1fto">'PART1'!$I$352</definedName>
    <definedName name="q1ftw">'PART1'!$C$352</definedName>
    <definedName name="q1mf">'[2]PART1'!$C$170</definedName>
    <definedName name="q1mp">'[2]PART1'!$C$171</definedName>
    <definedName name="q1n" localSheetId="0">#REF!</definedName>
    <definedName name="q1n" localSheetId="2">#REF!</definedName>
    <definedName name="q1n" localSheetId="4">'PART2'!$C$29</definedName>
    <definedName name="q1n" localSheetId="5">'PART3'!$C$16</definedName>
    <definedName name="q1n" localSheetId="1">#REF!</definedName>
    <definedName name="q1n">'PART1'!$C$14</definedName>
    <definedName name="q1nb" localSheetId="0">#REF!</definedName>
    <definedName name="q1nb" localSheetId="2">#REF!</definedName>
    <definedName name="q1nb" localSheetId="4">'PART2'!#REF!</definedName>
    <definedName name="q1nb" localSheetId="5">'PART3'!$F$74</definedName>
    <definedName name="q1nb" localSheetId="1">#REF!</definedName>
    <definedName name="q1nb">'PART1'!$F$356</definedName>
    <definedName name="q1nf" localSheetId="0">#REF!</definedName>
    <definedName name="q1nf" localSheetId="2">#REF!</definedName>
    <definedName name="q1nf" localSheetId="4">'PART2'!#REF!</definedName>
    <definedName name="q1nf" localSheetId="5">'PART3'!$F$40</definedName>
    <definedName name="q1nf" localSheetId="1">#REF!</definedName>
    <definedName name="q1nf">'PART1'!$F$179</definedName>
    <definedName name="q1nm" localSheetId="0">#REF!</definedName>
    <definedName name="q1nm" localSheetId="2">#REF!</definedName>
    <definedName name="q1nm" localSheetId="4">'PART2'!#REF!</definedName>
    <definedName name="q1nm" localSheetId="5">'PART3'!$C$40</definedName>
    <definedName name="q1nm" localSheetId="1">#REF!</definedName>
    <definedName name="q1nm">'PART1'!$C$179</definedName>
    <definedName name="q1no" localSheetId="0">#REF!</definedName>
    <definedName name="q1no" localSheetId="2">#REF!</definedName>
    <definedName name="q1no" localSheetId="4">'PART2'!#REF!</definedName>
    <definedName name="q1no" localSheetId="5">'PART3'!$I$74</definedName>
    <definedName name="q1no" localSheetId="1">#REF!</definedName>
    <definedName name="q1no">'PART1'!$I$356</definedName>
    <definedName name="q1nw" localSheetId="0">#REF!</definedName>
    <definedName name="q1nw" localSheetId="2">#REF!</definedName>
    <definedName name="q1nw" localSheetId="4">'PART2'!$C$133</definedName>
    <definedName name="q1nw" localSheetId="5">'PART3'!$C$74</definedName>
    <definedName name="q1nw" localSheetId="1">#REF!</definedName>
    <definedName name="q1nw">'PART1'!$C$356</definedName>
    <definedName name="q1of">'[2]PART1'!$I$332</definedName>
    <definedName name="q1op">'[2]PART1'!$I$333</definedName>
    <definedName name="q1pt">'PART1'!$C$11</definedName>
    <definedName name="q1ptb">'PART1'!$F$353</definedName>
    <definedName name="q1ptf">'PART1'!$F$176</definedName>
    <definedName name="q1ptm">'PART1'!$C$176</definedName>
    <definedName name="q1pto">'PART1'!$I$353</definedName>
    <definedName name="q1ptw">'PART1'!$C$353</definedName>
    <definedName name="q1wf">'[2]PART1'!$C$332</definedName>
    <definedName name="q1wp">'[2]PART1'!$C$333</definedName>
    <definedName name="q20an">'PART4'!#REF!</definedName>
    <definedName name="q20bn">'PART4'!$C$207</definedName>
    <definedName name="q20cn">'PART4'!$C$209</definedName>
    <definedName name="q20dn">'PART4'!$C$211</definedName>
    <definedName name="q20en">'PART4'!$C$213</definedName>
    <definedName name="q20fn">'PART4'!$C$215</definedName>
    <definedName name="q20gn">'PART4'!$C$217</definedName>
    <definedName name="q20hn">'PART4'!$C$219</definedName>
    <definedName name="q20in">'PART4'!$C$221</definedName>
    <definedName name="q2n" localSheetId="0">#REF!</definedName>
    <definedName name="q2n" localSheetId="2">#REF!</definedName>
    <definedName name="q2n" localSheetId="1">#REF!</definedName>
    <definedName name="q2n">'PART1'!$C$20</definedName>
    <definedName name="q2nb" localSheetId="0">#REF!</definedName>
    <definedName name="q2nb" localSheetId="2">#REF!</definedName>
    <definedName name="q2nb" localSheetId="1">#REF!</definedName>
    <definedName name="q2nb">'PART1'!$F$371</definedName>
    <definedName name="q2nf" localSheetId="0">#REF!</definedName>
    <definedName name="q2nf" localSheetId="2">#REF!</definedName>
    <definedName name="q2nf" localSheetId="1">#REF!</definedName>
    <definedName name="q2nf">'PART1'!$F$193</definedName>
    <definedName name="q2nm" localSheetId="0">#REF!</definedName>
    <definedName name="q2nm" localSheetId="2">#REF!</definedName>
    <definedName name="q2nm" localSheetId="1">#REF!</definedName>
    <definedName name="q2nm">'PART1'!$C$193</definedName>
    <definedName name="q2no" localSheetId="0">#REF!</definedName>
    <definedName name="q2no" localSheetId="2">#REF!</definedName>
    <definedName name="q2no" localSheetId="1">#REF!</definedName>
    <definedName name="q2no">'PART1'!$I$371</definedName>
    <definedName name="q2nw" localSheetId="0">#REF!</definedName>
    <definedName name="q2nw" localSheetId="2">#REF!</definedName>
    <definedName name="q2nw" localSheetId="1">#REF!</definedName>
    <definedName name="q2nw">'PART1'!$C$371</definedName>
    <definedName name="q3n" localSheetId="0">#REF!</definedName>
    <definedName name="q3n" localSheetId="2">#REF!</definedName>
    <definedName name="q3n" localSheetId="1">#REF!</definedName>
    <definedName name="q3n">'PART1'!$C$32</definedName>
    <definedName name="q3nb" localSheetId="0">#REF!</definedName>
    <definedName name="q3nb" localSheetId="2">#REF!</definedName>
    <definedName name="q3nb" localSheetId="1">#REF!</definedName>
    <definedName name="q3nb">'PART1'!$F$383</definedName>
    <definedName name="q3nf" localSheetId="0">#REF!</definedName>
    <definedName name="q3nf" localSheetId="2">#REF!</definedName>
    <definedName name="q3nf" localSheetId="1">#REF!</definedName>
    <definedName name="q3nf">'PART1'!$F$205</definedName>
    <definedName name="q3nm" localSheetId="0">#REF!</definedName>
    <definedName name="q3nm" localSheetId="2">#REF!</definedName>
    <definedName name="q3nm" localSheetId="1">#REF!</definedName>
    <definedName name="q3nm">'PART1'!$C$205</definedName>
    <definedName name="q3no" localSheetId="0">#REF!</definedName>
    <definedName name="q3no" localSheetId="2">#REF!</definedName>
    <definedName name="q3no" localSheetId="1">#REF!</definedName>
    <definedName name="q3no">'PART1'!$I$383</definedName>
    <definedName name="q3nw" localSheetId="0">#REF!</definedName>
    <definedName name="q3nw" localSheetId="2">#REF!</definedName>
    <definedName name="q3nw" localSheetId="1">#REF!</definedName>
    <definedName name="q3nw">'PART1'!$C$383</definedName>
    <definedName name="q4n" localSheetId="0">#REF!</definedName>
    <definedName name="q4n" localSheetId="2">#REF!</definedName>
    <definedName name="q4n" localSheetId="5">'PART3'!#REF!</definedName>
    <definedName name="q4n" localSheetId="1">#REF!</definedName>
    <definedName name="q4n">'PART1'!$C$40</definedName>
    <definedName name="q4nb" localSheetId="0">#REF!</definedName>
    <definedName name="q4nb" localSheetId="2">#REF!</definedName>
    <definedName name="q4nb" localSheetId="5">'PART3'!#REF!</definedName>
    <definedName name="q4nb" localSheetId="1">#REF!</definedName>
    <definedName name="q4nb">'PART1'!$F$391</definedName>
    <definedName name="q4nf" localSheetId="0">#REF!</definedName>
    <definedName name="q4nf" localSheetId="2">#REF!</definedName>
    <definedName name="q4nf" localSheetId="5">'PART3'!#REF!</definedName>
    <definedName name="q4nf" localSheetId="1">#REF!</definedName>
    <definedName name="q4nf">'PART1'!$F$213</definedName>
    <definedName name="q4nm" localSheetId="0">#REF!</definedName>
    <definedName name="q4nm" localSheetId="2">#REF!</definedName>
    <definedName name="q4nm" localSheetId="5">'PART3'!#REF!</definedName>
    <definedName name="q4nm" localSheetId="1">#REF!</definedName>
    <definedName name="q4nm">'PART1'!$C$213</definedName>
    <definedName name="q4no" localSheetId="0">#REF!</definedName>
    <definedName name="q4no" localSheetId="2">#REF!</definedName>
    <definedName name="q4no" localSheetId="5">'PART3'!#REF!</definedName>
    <definedName name="q4no" localSheetId="1">#REF!</definedName>
    <definedName name="q4no">'PART1'!$I$391</definedName>
    <definedName name="q4nw" localSheetId="0">#REF!</definedName>
    <definedName name="q4nw" localSheetId="2">#REF!</definedName>
    <definedName name="q4nw" localSheetId="5">'PART3'!#REF!</definedName>
    <definedName name="q4nw" localSheetId="1">#REF!</definedName>
    <definedName name="q4nw">'PART1'!$C$391</definedName>
    <definedName name="q5an" localSheetId="0">#REF!</definedName>
    <definedName name="q5an" localSheetId="2">#REF!</definedName>
    <definedName name="q5an" localSheetId="1">#REF!</definedName>
    <definedName name="q5an">'[2]PART1'!#REF!</definedName>
    <definedName name="q5anb" localSheetId="0">#REF!</definedName>
    <definedName name="q5anb" localSheetId="2">#REF!</definedName>
    <definedName name="q5anb" localSheetId="1">#REF!</definedName>
    <definedName name="q5anb">'[2]PART1'!#REF!</definedName>
    <definedName name="q5anf" localSheetId="0">#REF!</definedName>
    <definedName name="q5anf" localSheetId="2">#REF!</definedName>
    <definedName name="q5anf" localSheetId="1">#REF!</definedName>
    <definedName name="q5anf">'[2]PART1'!#REF!</definedName>
    <definedName name="q5anm" localSheetId="0">#REF!</definedName>
    <definedName name="q5anm" localSheetId="2">#REF!</definedName>
    <definedName name="q5anm" localSheetId="1">#REF!</definedName>
    <definedName name="q5anm">'[2]PART1'!#REF!</definedName>
    <definedName name="q5ano" localSheetId="0">#REF!</definedName>
    <definedName name="q5ano" localSheetId="2">#REF!</definedName>
    <definedName name="q5ano" localSheetId="1">#REF!</definedName>
    <definedName name="q5ano">'[2]PART1'!#REF!</definedName>
    <definedName name="q5anw" localSheetId="0">#REF!</definedName>
    <definedName name="q5anw" localSheetId="2">#REF!</definedName>
    <definedName name="q5anw" localSheetId="1">#REF!</definedName>
    <definedName name="q5anw">'[2]PART1'!#REF!</definedName>
    <definedName name="q5n" localSheetId="0">#REF!</definedName>
    <definedName name="q5n" localSheetId="2">#REF!</definedName>
    <definedName name="q5n" localSheetId="5">'PART3'!#REF!</definedName>
    <definedName name="q5n" localSheetId="1">#REF!</definedName>
    <definedName name="q5n">'PART1'!$C$55</definedName>
    <definedName name="q5nb" localSheetId="0">#REF!</definedName>
    <definedName name="q5nb" localSheetId="2">#REF!</definedName>
    <definedName name="q5nb" localSheetId="5">'PART3'!#REF!</definedName>
    <definedName name="q5nb" localSheetId="1">#REF!</definedName>
    <definedName name="q5nb">'PART1'!$F$409</definedName>
    <definedName name="q5nf" localSheetId="0">#REF!</definedName>
    <definedName name="q5nf" localSheetId="2">#REF!</definedName>
    <definedName name="q5nf" localSheetId="5">'PART3'!#REF!</definedName>
    <definedName name="q5nf" localSheetId="1">#REF!</definedName>
    <definedName name="q5nf">'PART1'!$F$220</definedName>
    <definedName name="q5nm" localSheetId="0">#REF!</definedName>
    <definedName name="q5nm" localSheetId="2">#REF!</definedName>
    <definedName name="q5nm" localSheetId="5">'PART3'!#REF!</definedName>
    <definedName name="q5nm" localSheetId="1">#REF!</definedName>
    <definedName name="q5nm">'PART1'!$C$220</definedName>
    <definedName name="q5no" localSheetId="0">#REF!</definedName>
    <definedName name="q5no" localSheetId="2">#REF!</definedName>
    <definedName name="q5no" localSheetId="5">'PART3'!#REF!</definedName>
    <definedName name="q5no" localSheetId="1">#REF!</definedName>
    <definedName name="q5no">'PART1'!$I$409</definedName>
    <definedName name="q5nw" localSheetId="0">#REF!</definedName>
    <definedName name="q5nw" localSheetId="2">#REF!</definedName>
    <definedName name="q5nw" localSheetId="5">'PART3'!#REF!</definedName>
    <definedName name="q5nw" localSheetId="1">#REF!</definedName>
    <definedName name="q5nw">'PART1'!$C$409</definedName>
    <definedName name="q61nf" localSheetId="0">#REF!</definedName>
    <definedName name="q61nf" localSheetId="2">#REF!</definedName>
    <definedName name="q61nf" localSheetId="3">'PART1'!#REF!</definedName>
    <definedName name="q61nf" localSheetId="1">#REF!</definedName>
    <definedName name="q61nf">#REF!</definedName>
    <definedName name="q6an" localSheetId="0">#REF!</definedName>
    <definedName name="q6an" localSheetId="2">#REF!</definedName>
    <definedName name="q6an" localSheetId="3">'PART1'!#REF!</definedName>
    <definedName name="q6an" localSheetId="1">#REF!</definedName>
    <definedName name="q6an">#REF!</definedName>
    <definedName name="q6anb" localSheetId="0">#REF!</definedName>
    <definedName name="q6anb" localSheetId="2">#REF!</definedName>
    <definedName name="q6anb" localSheetId="3">'PART1'!#REF!</definedName>
    <definedName name="q6anb" localSheetId="1">#REF!</definedName>
    <definedName name="q6anb">#REF!</definedName>
    <definedName name="q6anf" localSheetId="0">#REF!</definedName>
    <definedName name="q6anf" localSheetId="2">#REF!</definedName>
    <definedName name="q6anf" localSheetId="3">'PART1'!#REF!</definedName>
    <definedName name="q6anf" localSheetId="1">#REF!</definedName>
    <definedName name="q6anf">#REF!</definedName>
    <definedName name="q6anm" localSheetId="0">#REF!</definedName>
    <definedName name="q6anm" localSheetId="2">#REF!</definedName>
    <definedName name="q6anm" localSheetId="3">'PART1'!#REF!</definedName>
    <definedName name="q6anm" localSheetId="1">#REF!</definedName>
    <definedName name="q6anm">#REF!</definedName>
    <definedName name="q6ano" localSheetId="0">#REF!</definedName>
    <definedName name="q6ano" localSheetId="2">#REF!</definedName>
    <definedName name="q6ano" localSheetId="3">'PART1'!#REF!</definedName>
    <definedName name="q6ano" localSheetId="1">#REF!</definedName>
    <definedName name="q6ano">#REF!</definedName>
    <definedName name="q6anw" localSheetId="0">#REF!</definedName>
    <definedName name="q6anw" localSheetId="2">#REF!</definedName>
    <definedName name="q6anw" localSheetId="3">'PART1'!#REF!</definedName>
    <definedName name="q6anw" localSheetId="1">#REF!</definedName>
    <definedName name="q6anw">#REF!</definedName>
    <definedName name="q6n" localSheetId="0">#REF!</definedName>
    <definedName name="q6n" localSheetId="2">#REF!</definedName>
    <definedName name="q6n" localSheetId="1">#REF!</definedName>
    <definedName name="q6n">'PART1'!$C$61</definedName>
    <definedName name="q6nb" localSheetId="0">#REF!</definedName>
    <definedName name="q6nb" localSheetId="2">#REF!</definedName>
    <definedName name="q6nb" localSheetId="1">#REF!</definedName>
    <definedName name="q6nb">'PART1'!$F$415</definedName>
    <definedName name="q6nf" localSheetId="0">#REF!</definedName>
    <definedName name="q6nf" localSheetId="2">#REF!</definedName>
    <definedName name="q6nf" localSheetId="1">#REF!</definedName>
    <definedName name="q6nf">'PART1'!$F$238</definedName>
    <definedName name="q6nm" localSheetId="0">#REF!</definedName>
    <definedName name="q6nm" localSheetId="2">#REF!</definedName>
    <definedName name="q6nm" localSheetId="1">#REF!</definedName>
    <definedName name="q6nm">'PART1'!$C$238</definedName>
    <definedName name="q6no" localSheetId="0">#REF!</definedName>
    <definedName name="q6no" localSheetId="2">#REF!</definedName>
    <definedName name="q6no" localSheetId="1">#REF!</definedName>
    <definedName name="q6no">'PART1'!$I$415</definedName>
    <definedName name="q6nw" localSheetId="0">#REF!</definedName>
    <definedName name="q6nw" localSheetId="2">#REF!</definedName>
    <definedName name="q6nw" localSheetId="1">#REF!</definedName>
    <definedName name="q6nw">'PART1'!$C$415</definedName>
    <definedName name="q7an" localSheetId="0">#REF!</definedName>
    <definedName name="q7an" localSheetId="2">#REF!</definedName>
    <definedName name="q7an" localSheetId="1">#REF!</definedName>
    <definedName name="q7an">'PART1'!$C$71</definedName>
    <definedName name="q7anb" localSheetId="0">#REF!</definedName>
    <definedName name="q7anb" localSheetId="2">#REF!</definedName>
    <definedName name="q7anb" localSheetId="1">#REF!</definedName>
    <definedName name="q7anb">'PART1'!$F$425</definedName>
    <definedName name="q7anf" localSheetId="0">#REF!</definedName>
    <definedName name="q7anf" localSheetId="2">#REF!</definedName>
    <definedName name="q7anf" localSheetId="1">#REF!</definedName>
    <definedName name="q7anf">'PART1'!$F$248</definedName>
    <definedName name="q7anm" localSheetId="0">#REF!</definedName>
    <definedName name="q7anm" localSheetId="2">#REF!</definedName>
    <definedName name="q7anm" localSheetId="1">#REF!</definedName>
    <definedName name="q7anm">'PART1'!$C$248</definedName>
    <definedName name="q7ano" localSheetId="0">#REF!</definedName>
    <definedName name="q7ano" localSheetId="2">#REF!</definedName>
    <definedName name="q7ano" localSheetId="1">#REF!</definedName>
    <definedName name="q7ano">'PART1'!$I$425</definedName>
    <definedName name="q7anw" localSheetId="0">#REF!</definedName>
    <definedName name="q7anw" localSheetId="2">#REF!</definedName>
    <definedName name="q7anw" localSheetId="1">#REF!</definedName>
    <definedName name="q7anw">'PART1'!$C$425</definedName>
    <definedName name="q7bn" localSheetId="0">#REF!</definedName>
    <definedName name="q7bn" localSheetId="2">#REF!</definedName>
    <definedName name="q7bn" localSheetId="1">#REF!</definedName>
    <definedName name="q7bn">'PART1'!$C$79</definedName>
    <definedName name="q7bnb" localSheetId="0">#REF!</definedName>
    <definedName name="q7bnb" localSheetId="2">#REF!</definedName>
    <definedName name="q7bnb" localSheetId="1">#REF!</definedName>
    <definedName name="q7bnb">'PART1'!$F$433</definedName>
    <definedName name="q7bnf" localSheetId="0">#REF!</definedName>
    <definedName name="q7bnf" localSheetId="2">#REF!</definedName>
    <definedName name="q7bnf" localSheetId="1">#REF!</definedName>
    <definedName name="q7bnf">'PART1'!$F$256</definedName>
    <definedName name="q7bnm" localSheetId="0">#REF!</definedName>
    <definedName name="q7bnm" localSheetId="2">#REF!</definedName>
    <definedName name="q7bnm" localSheetId="1">#REF!</definedName>
    <definedName name="q7bnm">'PART1'!$C$256</definedName>
    <definedName name="q7bno" localSheetId="0">#REF!</definedName>
    <definedName name="q7bno" localSheetId="2">#REF!</definedName>
    <definedName name="q7bno" localSheetId="1">#REF!</definedName>
    <definedName name="q7bno">'PART1'!$I$433</definedName>
    <definedName name="q7bnw" localSheetId="0">#REF!</definedName>
    <definedName name="q7bnw" localSheetId="2">#REF!</definedName>
    <definedName name="q7bnw" localSheetId="1">#REF!</definedName>
    <definedName name="q7bnw">'PART1'!$C$433</definedName>
    <definedName name="q8n" localSheetId="0">#REF!</definedName>
    <definedName name="q8n" localSheetId="2">#REF!</definedName>
    <definedName name="q8n" localSheetId="1">#REF!</definedName>
    <definedName name="q8n">'PART1'!$C$87</definedName>
    <definedName name="q8nb" localSheetId="0">#REF!</definedName>
    <definedName name="q8nb" localSheetId="2">#REF!</definedName>
    <definedName name="q8nb" localSheetId="1">#REF!</definedName>
    <definedName name="q8nb">'PART1'!$F$441</definedName>
    <definedName name="q8nf" localSheetId="0">#REF!</definedName>
    <definedName name="q8nf" localSheetId="2">#REF!</definedName>
    <definedName name="q8nf" localSheetId="1">#REF!</definedName>
    <definedName name="q8nf">'PART1'!$F$264</definedName>
    <definedName name="q8nm" localSheetId="0">#REF!</definedName>
    <definedName name="q8nm" localSheetId="2">#REF!</definedName>
    <definedName name="q8nm" localSheetId="1">#REF!</definedName>
    <definedName name="q8nm">'PART1'!$C$264</definedName>
    <definedName name="q8no" localSheetId="0">#REF!</definedName>
    <definedName name="q8no" localSheetId="2">#REF!</definedName>
    <definedName name="q8no" localSheetId="1">#REF!</definedName>
    <definedName name="q8no">'PART1'!$I$441</definedName>
    <definedName name="q8nw" localSheetId="0">#REF!</definedName>
    <definedName name="q8nw" localSheetId="2">#REF!</definedName>
    <definedName name="q8nw" localSheetId="1">#REF!</definedName>
    <definedName name="q8nw">'PART1'!$C$441</definedName>
    <definedName name="q9an">'PART1'!$C$137</definedName>
    <definedName name="q9anb">'PART1'!$F$491</definedName>
    <definedName name="q9anf">'PART1'!$F$314</definedName>
    <definedName name="q9anm">'PART1'!$C$314</definedName>
    <definedName name="q9ano">'PART1'!$I$491</definedName>
    <definedName name="q9anw">'PART1'!$C$491</definedName>
    <definedName name="q9bn">'PART1'!$C$167</definedName>
    <definedName name="q9bnb">'PART1'!$F$522</definedName>
    <definedName name="q9bnf">'PART1'!$F$344</definedName>
    <definedName name="q9bnm">'PART1'!$C$344</definedName>
    <definedName name="q9bno">'PART1'!$I$522</definedName>
    <definedName name="q9bnw">'PART1'!$C$522</definedName>
    <definedName name="q9n" localSheetId="0">#REF!</definedName>
    <definedName name="q9n" localSheetId="2">#REF!</definedName>
    <definedName name="q9n" localSheetId="3">'PART1'!#REF!</definedName>
    <definedName name="q9n" localSheetId="4">'PART2'!$C$64</definedName>
    <definedName name="q9n" localSheetId="5">'PART3'!#REF!</definedName>
    <definedName name="q9n" localSheetId="1">#REF!</definedName>
    <definedName name="q9n">#REF!</definedName>
    <definedName name="q9nb" localSheetId="0">#REF!</definedName>
    <definedName name="q9nb" localSheetId="2">#REF!</definedName>
    <definedName name="q9nb" localSheetId="3">'PART1'!#REF!</definedName>
    <definedName name="q9nb" localSheetId="4">'PART2'!#REF!</definedName>
    <definedName name="q9nb" localSheetId="5">'PART3'!#REF!</definedName>
    <definedName name="q9nb" localSheetId="1">#REF!</definedName>
    <definedName name="q9nb">#REF!</definedName>
    <definedName name="q9nf" localSheetId="0">#REF!</definedName>
    <definedName name="q9nf" localSheetId="2">#REF!</definedName>
    <definedName name="q9nf" localSheetId="3">'PART1'!#REF!</definedName>
    <definedName name="q9nf" localSheetId="4">'PART2'!#REF!</definedName>
    <definedName name="q9nf" localSheetId="5">'PART3'!#REF!</definedName>
    <definedName name="q9nf" localSheetId="1">#REF!</definedName>
    <definedName name="q9nf">#REF!</definedName>
    <definedName name="q9nm" localSheetId="0">#REF!</definedName>
    <definedName name="q9nm" localSheetId="2">#REF!</definedName>
    <definedName name="q9nm" localSheetId="3">'PART1'!#REF!</definedName>
    <definedName name="q9nm" localSheetId="4">'PART2'!$C$125</definedName>
    <definedName name="q9nm" localSheetId="5">'PART3'!#REF!</definedName>
    <definedName name="q9nm" localSheetId="1">#REF!</definedName>
    <definedName name="q9nm">#REF!</definedName>
    <definedName name="q9no" localSheetId="0">#REF!</definedName>
    <definedName name="q9no" localSheetId="2">#REF!</definedName>
    <definedName name="q9no" localSheetId="3">'PART1'!#REF!</definedName>
    <definedName name="q9no" localSheetId="4">'PART2'!#REF!</definedName>
    <definedName name="q9no" localSheetId="5">'PART3'!#REF!</definedName>
    <definedName name="q9no" localSheetId="1">#REF!</definedName>
    <definedName name="q9no">#REF!</definedName>
    <definedName name="q9nw" localSheetId="0">#REF!</definedName>
    <definedName name="q9nw" localSheetId="2">#REF!</definedName>
    <definedName name="q9nw" localSheetId="3">'PART1'!#REF!</definedName>
    <definedName name="q9nw" localSheetId="4">'PART2'!$C$160</definedName>
    <definedName name="q9nw" localSheetId="5">'PART3'!#REF!</definedName>
    <definedName name="q9nw" localSheetId="1">#REF!</definedName>
    <definedName name="q9nw">#REF!</definedName>
    <definedName name="qinm" localSheetId="0">#REF!</definedName>
    <definedName name="qinm" localSheetId="2">#REF!</definedName>
    <definedName name="qinm" localSheetId="4">'PART2'!#REF!</definedName>
    <definedName name="qinm" localSheetId="5">'PART3'!$C$40</definedName>
    <definedName name="qinm" localSheetId="1">#REF!</definedName>
    <definedName name="qinm">'PART1'!$C$179</definedName>
    <definedName name="sno">'[1]PART2'!$B$14</definedName>
    <definedName name="spage1">'[1]PART2'!$A$1:$E$58</definedName>
    <definedName name="spage2">'[1]PART2'!$A$59:$H$84</definedName>
    <definedName name="spage3">'[1]PART2'!$A$86:$K$130</definedName>
    <definedName name="sq10n">'[1]PART2'!$C$14</definedName>
    <definedName name="sq10nb">'[1]PART2'!$F$92</definedName>
    <definedName name="sq10nf">'[1]PART2'!$F$48</definedName>
    <definedName name="sq10nm">'[1]PART2'!$C$48</definedName>
    <definedName name="sq10no">'[1]PART2'!$I$92</definedName>
    <definedName name="sq10nw">'[1]PART2'!$C$92</definedName>
    <definedName name="sq11n">'[1]PART2'!$C$28</definedName>
    <definedName name="sq11nb">'[1]PART2'!$F$116</definedName>
    <definedName name="sq11nf">'[1]PART2'!$F$71</definedName>
    <definedName name="sq11nm">'[1]PART2'!$C$71</definedName>
    <definedName name="sq11no">'[1]PART2'!$I$116</definedName>
    <definedName name="sq11nw">'[1]PART2'!$C$116</definedName>
    <definedName name="sq12n">'[1]PART2'!$C$37</definedName>
    <definedName name="sq12nb">'[1]PART2'!$F$125</definedName>
    <definedName name="sq12nf">'[1]PART2'!$F$80</definedName>
    <definedName name="sq12nm">'[1]PART2'!$C$80</definedName>
    <definedName name="sq12no">'[1]PART2'!$I$125</definedName>
    <definedName name="sq12nw">'[1]PART2'!$C$125</definedName>
    <definedName name="titlep2" localSheetId="0">#REF!</definedName>
    <definedName name="titlep2" localSheetId="2">#REF!</definedName>
    <definedName name="titlep2" localSheetId="1">#REF!</definedName>
    <definedName name="titlep2">'PART1'!$168:$171</definedName>
    <definedName name="titlep3" localSheetId="0">#REF!</definedName>
    <definedName name="titlep3" localSheetId="2">#REF!</definedName>
    <definedName name="titlep3" localSheetId="1">#REF!</definedName>
    <definedName name="titlep3">'PART1'!$266:$347</definedName>
    <definedName name="total" localSheetId="0">#REF!</definedName>
    <definedName name="total" localSheetId="2">#REF!</definedName>
    <definedName name="total" localSheetId="4">'PART2'!$C$8</definedName>
    <definedName name="total" localSheetId="5">'PART3'!$C$8</definedName>
    <definedName name="total" localSheetId="6">'PART4'!$C$8</definedName>
    <definedName name="total" localSheetId="1">#REF!</definedName>
    <definedName name="total">'PART1'!$C$8</definedName>
    <definedName name="total1" localSheetId="0">#REF!</definedName>
    <definedName name="total1" localSheetId="2">#REF!</definedName>
    <definedName name="total1" localSheetId="4">'PART2'!$C$35</definedName>
    <definedName name="total1" localSheetId="5">'PART3'!$C$20</definedName>
    <definedName name="total1" localSheetId="1">#REF!</definedName>
    <definedName name="total1">'PART1'!$C$15</definedName>
    <definedName name="total10" localSheetId="0">#REF!</definedName>
    <definedName name="total10" localSheetId="2">#REF!</definedName>
    <definedName name="total10" localSheetId="4">'PART2'!#REF!</definedName>
    <definedName name="total10" localSheetId="5">'[1]PART2'!$C$16</definedName>
    <definedName name="total10" localSheetId="1">#REF!</definedName>
    <definedName name="total10">'PART1'!#REF!</definedName>
    <definedName name="total10b" localSheetId="4">'PART2'!$F$146</definedName>
    <definedName name="total10b">'[1]PART2'!$F$104</definedName>
    <definedName name="total10f" localSheetId="4">'PART2'!$F$98</definedName>
    <definedName name="total10f">'[1]PART2'!$F$59</definedName>
    <definedName name="total10m" localSheetId="4">'PART2'!$C$98</definedName>
    <definedName name="total10m">'[1]PART2'!$C$59</definedName>
    <definedName name="total10o" localSheetId="4">'PART2'!$I$146</definedName>
    <definedName name="total10o">'[1]PART2'!$I$104</definedName>
    <definedName name="total10w" localSheetId="4">'PART2'!$C$146</definedName>
    <definedName name="total10w">'[1]PART2'!$C$104</definedName>
    <definedName name="total5" localSheetId="2">'GRADRESP'!$J$9</definedName>
    <definedName name="total5">#REF!</definedName>
    <definedName name="total51o" localSheetId="0">#REF!</definedName>
    <definedName name="total51o" localSheetId="2">#REF!</definedName>
    <definedName name="total51o" localSheetId="1">#REF!</definedName>
    <definedName name="total51o">'PART1'!$I$406</definedName>
    <definedName name="total5ab" localSheetId="0">#REF!</definedName>
    <definedName name="total5ab" localSheetId="2">#REF!</definedName>
    <definedName name="total5ab" localSheetId="1">#REF!</definedName>
    <definedName name="total5ab">'PART1'!$F$406</definedName>
    <definedName name="total5af" localSheetId="0">#REF!</definedName>
    <definedName name="total5af" localSheetId="2">#REF!</definedName>
    <definedName name="total5af" localSheetId="1">#REF!</definedName>
    <definedName name="total5af">'PART1'!$F$217</definedName>
    <definedName name="total5am" localSheetId="0">#REF!</definedName>
    <definedName name="total5am" localSheetId="2">#REF!</definedName>
    <definedName name="total5am" localSheetId="1">#REF!</definedName>
    <definedName name="total5am">'PART1'!$C$217</definedName>
    <definedName name="total5ao" localSheetId="0">#REF!</definedName>
    <definedName name="total5ao" localSheetId="2">#REF!</definedName>
    <definedName name="total5ao" localSheetId="1">#REF!</definedName>
    <definedName name="total5ao">'PART1'!$I$406</definedName>
    <definedName name="total5aw" localSheetId="0">#REF!</definedName>
    <definedName name="total5aw" localSheetId="2">#REF!</definedName>
    <definedName name="total5aw" localSheetId="1">#REF!</definedName>
    <definedName name="total5aw">'[2]PART1'!$C$379</definedName>
    <definedName name="total6ab" localSheetId="0">#REF!</definedName>
    <definedName name="total6ab" localSheetId="2">#REF!</definedName>
    <definedName name="total6ab" localSheetId="1">#REF!</definedName>
    <definedName name="total6ab">'PART1'!$F$413</definedName>
    <definedName name="total6ao" localSheetId="0">#REF!</definedName>
    <definedName name="total6ao" localSheetId="2">#REF!</definedName>
    <definedName name="total6ao" localSheetId="1">#REF!</definedName>
    <definedName name="total6ao">'PART1'!$I$413</definedName>
    <definedName name="total6aw" localSheetId="0">#REF!</definedName>
    <definedName name="total6aw" localSheetId="2">#REF!</definedName>
    <definedName name="total6aw" localSheetId="1">#REF!</definedName>
    <definedName name="total6aw">'PART1'!$C$413</definedName>
    <definedName name="totalb" localSheetId="0">#REF!</definedName>
    <definedName name="totalb" localSheetId="2">#REF!</definedName>
    <definedName name="totalb" localSheetId="4">'PART2'!$F$128</definedName>
    <definedName name="totalb" localSheetId="5">'PART3'!$F$66</definedName>
    <definedName name="totalb" localSheetId="6">'PART4'!$F$457</definedName>
    <definedName name="totalb" localSheetId="1">#REF!</definedName>
    <definedName name="totalb">'PART1'!$F$349</definedName>
    <definedName name="totalb1" localSheetId="0">#REF!</definedName>
    <definedName name="totalb1" localSheetId="2">#REF!</definedName>
    <definedName name="totalb1" localSheetId="4">'PART2'!#REF!</definedName>
    <definedName name="totalb1" localSheetId="5">'PART3'!$F$79</definedName>
    <definedName name="totalb1" localSheetId="1">#REF!</definedName>
    <definedName name="totalb1">'PART1'!$F$366</definedName>
    <definedName name="totalf" localSheetId="0">#REF!</definedName>
    <definedName name="totalf" localSheetId="2">#REF!</definedName>
    <definedName name="totalf" localSheetId="4">'PART2'!$F$66</definedName>
    <definedName name="totalf" localSheetId="5">'PART3'!$F$31</definedName>
    <definedName name="totalf" localSheetId="6">'PART4'!$F$226</definedName>
    <definedName name="totalf" localSheetId="1">#REF!</definedName>
    <definedName name="totalf">'PART1'!$F$172</definedName>
    <definedName name="totalf1" localSheetId="0">#REF!</definedName>
    <definedName name="totalf1" localSheetId="2">#REF!</definedName>
    <definedName name="totalf1" localSheetId="4">'PART2'!#REF!</definedName>
    <definedName name="totalf1" localSheetId="5">'PART3'!$F$56</definedName>
    <definedName name="totalf1" localSheetId="1">#REF!</definedName>
    <definedName name="totalf1">'PART1'!$F$188</definedName>
    <definedName name="totalg" localSheetId="2">'GRADRESP'!$B$9</definedName>
    <definedName name="totalg" localSheetId="3">'PART1'!$C$173</definedName>
    <definedName name="totalg" localSheetId="4">'PART2'!#REF!</definedName>
    <definedName name="totalg" localSheetId="5">'PART3'!$C$32</definedName>
    <definedName name="totalg">'Tie Out'!$B$19</definedName>
    <definedName name="totalm" localSheetId="0">#REF!</definedName>
    <definedName name="totalm" localSheetId="2">#REF!</definedName>
    <definedName name="totalm" localSheetId="4">'PART2'!$C$66</definedName>
    <definedName name="totalm" localSheetId="5">'PART3'!$C$31</definedName>
    <definedName name="totalm" localSheetId="6">'PART4'!$C$226</definedName>
    <definedName name="totalm" localSheetId="1">#REF!</definedName>
    <definedName name="totalm">'PART1'!$C$172</definedName>
    <definedName name="totalm1" localSheetId="0">#REF!</definedName>
    <definedName name="totalm1" localSheetId="2">#REF!</definedName>
    <definedName name="totalm1" localSheetId="4">'PART2'!$C$99</definedName>
    <definedName name="totalm1" localSheetId="5">'PART3'!$C$56</definedName>
    <definedName name="totalm1" localSheetId="1">#REF!</definedName>
    <definedName name="totalm1">'PART1'!$C$188</definedName>
    <definedName name="totalo" localSheetId="0">#REF!</definedName>
    <definedName name="totalo" localSheetId="2">#REF!</definedName>
    <definedName name="totalo" localSheetId="4">'PART2'!$I$128</definedName>
    <definedName name="totalo" localSheetId="5">'PART3'!$I$66</definedName>
    <definedName name="totalo" localSheetId="6">'PART4'!$I$457</definedName>
    <definedName name="totalo" localSheetId="1">#REF!</definedName>
    <definedName name="totalo">'PART1'!$I$349</definedName>
    <definedName name="totalo1" localSheetId="0">#REF!</definedName>
    <definedName name="totalo1" localSheetId="2">#REF!</definedName>
    <definedName name="totalo1" localSheetId="4">'PART2'!#REF!</definedName>
    <definedName name="totalo1" localSheetId="5">'PART3'!$I$79</definedName>
    <definedName name="totalo1" localSheetId="1">#REF!</definedName>
    <definedName name="totalo1">'PART1'!$I$366</definedName>
    <definedName name="totalr" localSheetId="2">'GRADRESP'!$F$9</definedName>
    <definedName name="totalr">'Tie Out'!$E$19</definedName>
    <definedName name="totalw" localSheetId="0">#REF!</definedName>
    <definedName name="totalw" localSheetId="2">#REF!</definedName>
    <definedName name="totalw" localSheetId="4">'PART2'!$C$128</definedName>
    <definedName name="totalw" localSheetId="5">'PART3'!$C$66</definedName>
    <definedName name="totalw" localSheetId="6">'PART4'!$C$457</definedName>
    <definedName name="totalw" localSheetId="1">#REF!</definedName>
    <definedName name="totalw">'PART1'!$C$349</definedName>
    <definedName name="totalw1" localSheetId="0">#REF!</definedName>
    <definedName name="totalw1" localSheetId="2">#REF!</definedName>
    <definedName name="totalw1" localSheetId="4">'PART2'!$C$147</definedName>
    <definedName name="totalw1" localSheetId="5">'PART3'!$C$79</definedName>
    <definedName name="totalw1" localSheetId="1">#REF!</definedName>
    <definedName name="totalw1">'PART1'!$C$366</definedName>
    <definedName name="TRFall" localSheetId="2">'GRADRESP'!$B$40</definedName>
    <definedName name="TRFall">#REF!</definedName>
    <definedName name="TRFres" localSheetId="2">'GRADRESP'!$F$40</definedName>
    <definedName name="TRFres">#REF!</definedName>
    <definedName name="TrFresh5" localSheetId="2">'GRADRESP'!$J$40</definedName>
    <definedName name="TrFresh5">#REF!</definedName>
  </definedNames>
  <calcPr fullCalcOnLoad="1" refMode="R1C1"/>
</workbook>
</file>

<file path=xl/sharedStrings.xml><?xml version="1.0" encoding="utf-8"?>
<sst xmlns="http://schemas.openxmlformats.org/spreadsheetml/2006/main" count="2681" uniqueCount="455">
  <si>
    <t xml:space="preserve">Southern Illinois University at Edwardsville   </t>
  </si>
  <si>
    <t>Page I-1</t>
  </si>
  <si>
    <t xml:space="preserve">Survey of 2000 Baccalaureate Graduates -- Five Years Out   </t>
  </si>
  <si>
    <t xml:space="preserve">Survey Responses  --  Part I   </t>
  </si>
  <si>
    <t>Employment Questions</t>
  </si>
  <si>
    <t>Percent</t>
  </si>
  <si>
    <t>Summary</t>
  </si>
  <si>
    <t>of Survey</t>
  </si>
  <si>
    <t>of Question</t>
  </si>
  <si>
    <t>Number</t>
  </si>
  <si>
    <t>Respondents</t>
  </si>
  <si>
    <t>Number of Survey Respondents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</si>
  <si>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</si>
  <si>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</si>
  <si>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</si>
  <si>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</si>
  <si>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</si>
  <si>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Not, not seeking</t>
  </si>
  <si>
    <t xml:space="preserve">    No Response</t>
  </si>
  <si>
    <t xml:space="preserve">--  </t>
  </si>
  <si>
    <t>The remaining questions in Part I were to be answered only by respondents who were employed full-time or part-time.</t>
  </si>
  <si>
    <t>Place of Employment</t>
  </si>
  <si>
    <t xml:space="preserve">    Illinois</t>
  </si>
  <si>
    <t xml:space="preserve">    Missouri</t>
  </si>
  <si>
    <t xml:space="preserve">    Other</t>
  </si>
  <si>
    <t>Classification of Primary Employer</t>
  </si>
  <si>
    <t xml:space="preserve">    Self-Employed or Private Practice</t>
  </si>
  <si>
    <t xml:space="preserve">    Business (Industrial, Commercial, Service)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</si>
  <si>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</si>
  <si>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</si>
  <si>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</si>
  <si>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</si>
  <si>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</si>
  <si>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</si>
  <si>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    Non-Profit (Non-Government)</t>
  </si>
  <si>
    <t xml:space="preserve">4.  </t>
  </si>
  <si>
    <t>Job Satisfaction</t>
  </si>
  <si>
    <t xml:space="preserve">    Very Satisfied</t>
  </si>
  <si>
    <t xml:space="preserve">    Satisfied</t>
  </si>
  <si>
    <t xml:space="preserve">    Somewhat Satisfied</t>
  </si>
  <si>
    <t xml:space="preserve">    Somewhat Dissatisfied</t>
  </si>
  <si>
    <t xml:space="preserve">    Dissatisfied</t>
  </si>
  <si>
    <t xml:space="preserve">    Very Dissatisfied</t>
  </si>
  <si>
    <t>Page I-2</t>
  </si>
  <si>
    <t>Summary cont.</t>
  </si>
  <si>
    <t xml:space="preserve">5.  </t>
  </si>
  <si>
    <t>Job in Field?</t>
  </si>
  <si>
    <t xml:space="preserve">    Closely Related</t>
  </si>
  <si>
    <t xml:space="preserve">    Related</t>
  </si>
  <si>
    <t xml:space="preserve">    Unrelated (by choice)</t>
  </si>
  <si>
    <t xml:space="preserve">    Unrelated (not by choice)</t>
  </si>
  <si>
    <t xml:space="preserve"> </t>
  </si>
  <si>
    <t xml:space="preserve">    Unrelated (choice unknown)</t>
  </si>
  <si>
    <t>Number of Employers After Graduation</t>
  </si>
  <si>
    <t xml:space="preserve">    One</t>
  </si>
  <si>
    <t xml:space="preserve">    Two</t>
  </si>
  <si>
    <t xml:space="preserve">    Three to Six</t>
  </si>
  <si>
    <t xml:space="preserve">    More than Six</t>
  </si>
  <si>
    <t>Annual Earned Income in Current Job Before Taxes</t>
  </si>
  <si>
    <t xml:space="preserve">    Employed Full-Time *</t>
  </si>
  <si>
    <t xml:space="preserve">    (N=298, Mean=$45,492) </t>
  </si>
  <si>
    <t xml:space="preserve">        Less Than $25,000</t>
  </si>
  <si>
    <t xml:space="preserve">        $25,000 to $29,999</t>
  </si>
  <si>
    <t xml:space="preserve">        $30,000 to $34,999</t>
  </si>
  <si>
    <t xml:space="preserve">        $35,000 to $39,999</t>
  </si>
  <si>
    <t xml:space="preserve">        $40,000 to $44,999</t>
  </si>
  <si>
    <t xml:space="preserve">        $45,000 to $49,999</t>
  </si>
  <si>
    <t xml:space="preserve">        $50,000 or More</t>
  </si>
  <si>
    <t xml:space="preserve">        No Response</t>
  </si>
  <si>
    <t xml:space="preserve">    Employed Part-Time *</t>
  </si>
  <si>
    <t xml:space="preserve">    (N=23, Mean=$22,012) </t>
  </si>
  <si>
    <t xml:space="preserve">        Less Than $20,000</t>
  </si>
  <si>
    <t xml:space="preserve">        $20,000 to $24,999</t>
  </si>
  <si>
    <t xml:space="preserve">        $35,000 or More</t>
  </si>
  <si>
    <t>8.</t>
  </si>
  <si>
    <t>Bachelor's Degree Preparation for Career Path</t>
  </si>
  <si>
    <t xml:space="preserve">    Very Well</t>
  </si>
  <si>
    <t xml:space="preserve">    Well</t>
  </si>
  <si>
    <t xml:space="preserve">    Adequately</t>
  </si>
  <si>
    <t xml:space="preserve">    Inadequately</t>
  </si>
  <si>
    <t xml:space="preserve">    Poorly</t>
  </si>
  <si>
    <t xml:space="preserve">    Very Poorly</t>
  </si>
  <si>
    <t>*</t>
  </si>
  <si>
    <t>The "N" is the number responding to Question 7 in each category .</t>
  </si>
  <si>
    <t>Page I-3</t>
  </si>
  <si>
    <t>Primary Occupation</t>
  </si>
  <si>
    <t xml:space="preserve">    Management</t>
  </si>
  <si>
    <t xml:space="preserve">    Business Operations</t>
  </si>
  <si>
    <t xml:space="preserve">    Financial Specialists</t>
  </si>
  <si>
    <t xml:space="preserve">    Computer Specialists</t>
  </si>
  <si>
    <t xml:space="preserve">    Mathematical Scientists and Technicians</t>
  </si>
  <si>
    <t xml:space="preserve">    Architects, Surveyors, and Cartographers</t>
  </si>
  <si>
    <t xml:space="preserve">    Engineers and Related Technicians</t>
  </si>
  <si>
    <t xml:space="preserve">    Life and Physical Scientists</t>
  </si>
  <si>
    <t xml:space="preserve">    Social Scientists</t>
  </si>
  <si>
    <t xml:space="preserve">    Health:  Doctors</t>
  </si>
  <si>
    <t xml:space="preserve">    Health:  Registered Nurses</t>
  </si>
  <si>
    <t xml:space="preserve">    Health:  Therapists</t>
  </si>
  <si>
    <t xml:space="preserve">    Health:   Other Health Practs, Profs &amp; supp</t>
  </si>
  <si>
    <t xml:space="preserve">    Community and Social Service</t>
  </si>
  <si>
    <t xml:space="preserve">    Legal:  Attorneys/Judges</t>
  </si>
  <si>
    <t xml:space="preserve">    Legal:  Legal Support Workers</t>
  </si>
  <si>
    <t xml:space="preserve">    Education:  Early Childhood Teachers</t>
  </si>
  <si>
    <t xml:space="preserve">    Education:  Elementary School Teachers</t>
  </si>
  <si>
    <t xml:space="preserve">    Education:  Middle School Teachers</t>
  </si>
  <si>
    <t xml:space="preserve">    Education:  Secondary Teachers</t>
  </si>
  <si>
    <t xml:space="preserve">    Education:  Special Education Teachers</t>
  </si>
  <si>
    <t xml:space="preserve">    Education:  Other, except Administrators</t>
  </si>
  <si>
    <t xml:space="preserve">    Library Occupations</t>
  </si>
  <si>
    <t xml:space="preserve">    Arts and Design Workers</t>
  </si>
  <si>
    <t xml:space="preserve">    Media and Communication Workers</t>
  </si>
  <si>
    <t xml:space="preserve">    Entertainment, Performers, Sports &amp; Related</t>
  </si>
  <si>
    <t xml:space="preserve">    Sales</t>
  </si>
  <si>
    <t xml:space="preserve">    Office and Administration</t>
  </si>
  <si>
    <t xml:space="preserve">    Protective Services</t>
  </si>
  <si>
    <t xml:space="preserve">    Food Preparation and Serving</t>
  </si>
  <si>
    <t xml:space="preserve">    Buildings and Grounds Maintenance</t>
  </si>
  <si>
    <t xml:space="preserve">    Personal Care and Services</t>
  </si>
  <si>
    <t xml:space="preserve">    Farming, Fishing, and Forestry</t>
  </si>
  <si>
    <t xml:space="preserve">    Construction and Extractive</t>
  </si>
  <si>
    <t xml:space="preserve">    Installation, Maintenance, and Repair</t>
  </si>
  <si>
    <t xml:space="preserve">    Production</t>
  </si>
  <si>
    <t xml:space="preserve">    Transportation and Material Moving</t>
  </si>
  <si>
    <t xml:space="preserve">    Military</t>
  </si>
  <si>
    <t>Page I-4</t>
  </si>
  <si>
    <t>Q9b.</t>
  </si>
  <si>
    <t>Industry of Primary Occupation</t>
  </si>
  <si>
    <t xml:space="preserve">    Agriculture, Forestry, and Fishing</t>
  </si>
  <si>
    <t xml:space="preserve">    Mining</t>
  </si>
  <si>
    <t xml:space="preserve">    Utilities</t>
  </si>
  <si>
    <t xml:space="preserve">    Construction  </t>
  </si>
  <si>
    <t xml:space="preserve">    Manufacturing</t>
  </si>
  <si>
    <t xml:space="preserve">    Wholesale Trade</t>
  </si>
  <si>
    <t xml:space="preserve">    Retail Trade</t>
  </si>
  <si>
    <t xml:space="preserve">    Transportation   </t>
  </si>
  <si>
    <t xml:space="preserve">    Information</t>
  </si>
  <si>
    <t xml:space="preserve">    Finance and Insurance</t>
  </si>
  <si>
    <t xml:space="preserve">    Real Estate and Rental and Leasing</t>
  </si>
  <si>
    <t xml:space="preserve">    Professional, Scientific &amp; Technical Svcs</t>
  </si>
  <si>
    <t xml:space="preserve">    Management of Companies &amp; Enterprises</t>
  </si>
  <si>
    <t xml:space="preserve">    Admin &amp; Suppt, Waste Mgt &amp; Remediatn Sv</t>
  </si>
  <si>
    <t xml:space="preserve">    Educational Services</t>
  </si>
  <si>
    <t xml:space="preserve">    Health Care and Social Assistance</t>
  </si>
  <si>
    <t xml:space="preserve">    Arts, Entertainment and Recreation</t>
  </si>
  <si>
    <t xml:space="preserve">    Accommodations and Food Services</t>
  </si>
  <si>
    <t xml:space="preserve">    Other Services (except Public Admin.)</t>
  </si>
  <si>
    <t xml:space="preserve">    Public Administration</t>
  </si>
  <si>
    <t>Male</t>
  </si>
  <si>
    <t>Female</t>
  </si>
  <si>
    <t>Gender Detail</t>
  </si>
  <si>
    <t xml:space="preserve">  Full-time</t>
  </si>
  <si>
    <t xml:space="preserve">  Part-time</t>
  </si>
  <si>
    <t xml:space="preserve">  Not, but Seeking</t>
  </si>
  <si>
    <t xml:space="preserve">  Not, not seeking</t>
  </si>
  <si>
    <t xml:space="preserve">  No Response</t>
  </si>
  <si>
    <t>Page I-5</t>
  </si>
  <si>
    <t>Gender Detail cont.</t>
  </si>
  <si>
    <t>Page I-6</t>
  </si>
  <si>
    <t xml:space="preserve">    One </t>
  </si>
  <si>
    <t xml:space="preserve">       (N =101 , Mean = $50,184)</t>
  </si>
  <si>
    <t xml:space="preserve">       (N =196 , Mean = $42,796)</t>
  </si>
  <si>
    <t xml:space="preserve">       (N =7 , Mean = $21,734)</t>
  </si>
  <si>
    <t xml:space="preserve">       (N =16, Mean = $22,134)</t>
  </si>
  <si>
    <t>The "N" is the number responding to Question 7 in each category.</t>
  </si>
  <si>
    <t>Page I-7</t>
  </si>
  <si>
    <t>Page I-8</t>
  </si>
  <si>
    <t>White, Non-Hispanic</t>
  </si>
  <si>
    <t>Black, Non-Hispanic</t>
  </si>
  <si>
    <t>Other *</t>
  </si>
  <si>
    <t xml:space="preserve">Race/Ethnic Detail </t>
  </si>
  <si>
    <t>Other includes American Indian/Alaskan Native, Asian/Pacific Islander, and Hispanic.</t>
  </si>
  <si>
    <t>Page I-9</t>
  </si>
  <si>
    <t xml:space="preserve">Survey Responses -- Part I   </t>
  </si>
  <si>
    <t>Race/Ethnic Detail cont.</t>
  </si>
  <si>
    <t>Page I-10</t>
  </si>
  <si>
    <t xml:space="preserve">    More Than Six</t>
  </si>
  <si>
    <t xml:space="preserve">    Employed Full-Time **</t>
  </si>
  <si>
    <t xml:space="preserve">       (N = 275, Mean = $45,153)</t>
  </si>
  <si>
    <t xml:space="preserve">       (N =15, Mean = $48,900)</t>
  </si>
  <si>
    <t xml:space="preserve">       (N = 7, Mean = $43,714)</t>
  </si>
  <si>
    <t xml:space="preserve">    Employed Part-Time **</t>
  </si>
  <si>
    <t xml:space="preserve">       (N = 21, Mean = $21,171)</t>
  </si>
  <si>
    <t xml:space="preserve">       (N = 2, Mean = $30,850)</t>
  </si>
  <si>
    <t>N.A.</t>
  </si>
  <si>
    <t>**</t>
  </si>
  <si>
    <t>Page I-11</t>
  </si>
  <si>
    <t>9b.</t>
  </si>
  <si>
    <t>5/02/06</t>
  </si>
  <si>
    <t>Surveyed summer of 2005</t>
  </si>
  <si>
    <t>Processed March of 2006</t>
  </si>
  <si>
    <t>Tie Out</t>
  </si>
  <si>
    <t>Gradresp</t>
  </si>
  <si>
    <t>Southern Illinois University Edwardsville</t>
  </si>
  <si>
    <t>Survey of 2000 Baccalaureate Graduates -- Five Years Out</t>
  </si>
  <si>
    <t>Survey Population and Respondents</t>
  </si>
  <si>
    <t>2000 Baccalaureate Degrees</t>
  </si>
  <si>
    <t xml:space="preserve">     Less persons who received 2 baccalaureate degrees</t>
  </si>
  <si>
    <t>2000 Baccalaureate Graduates</t>
  </si>
  <si>
    <t xml:space="preserve">     Less Graduates with No Address Available *</t>
  </si>
  <si>
    <t>Graduates Surveyed</t>
  </si>
  <si>
    <t xml:space="preserve">     Less Non-Deliverable Surveys</t>
  </si>
  <si>
    <t xml:space="preserve">     Less Non-Responding Graduates</t>
  </si>
  <si>
    <t>Survey Respondents</t>
  </si>
  <si>
    <t>Gross Response Rate (Respondents/Total Surveyed)</t>
  </si>
  <si>
    <t>Adjusted Response Rate (Respondents/Delivered Surveys)</t>
  </si>
  <si>
    <t>*  Includes deceased alumni, foreign addresses and known bad addresses.</t>
  </si>
  <si>
    <t>Southern Illinois University at Edwardsville</t>
  </si>
  <si>
    <t>Comparison of All Graduates to Survey Respondents</t>
  </si>
  <si>
    <t xml:space="preserve">        All Baccalaureate</t>
  </si>
  <si>
    <t>One Year Out</t>
  </si>
  <si>
    <t>Five Year Out</t>
  </si>
  <si>
    <t xml:space="preserve">               Graduates</t>
  </si>
  <si>
    <t xml:space="preserve">  Survey Respondents</t>
  </si>
  <si>
    <t>Total</t>
  </si>
  <si>
    <t>Missing Data</t>
  </si>
  <si>
    <t xml:space="preserve">Black, Non-Hispanic </t>
  </si>
  <si>
    <t>Asian/Pacific Islander</t>
  </si>
  <si>
    <t>American Indian/Alaskan Native</t>
  </si>
  <si>
    <t xml:space="preserve">Hispanic </t>
  </si>
  <si>
    <t>Non-Resident Alien</t>
  </si>
  <si>
    <t>Age at Graduation</t>
  </si>
  <si>
    <t>range =</t>
  </si>
  <si>
    <t>20 to 72</t>
  </si>
  <si>
    <t>21 to 72</t>
  </si>
  <si>
    <t>21 to 56</t>
  </si>
  <si>
    <t>median =</t>
  </si>
  <si>
    <t xml:space="preserve">      23.4</t>
  </si>
  <si>
    <t>Bachelor of Science</t>
  </si>
  <si>
    <t>Bachelor of Music</t>
  </si>
  <si>
    <t>Bachelor of Arts</t>
  </si>
  <si>
    <t>Bachelor of Fine Arts</t>
  </si>
  <si>
    <t>Bachelor of Sci in Accountancy</t>
  </si>
  <si>
    <t>Bachelor of Liberal Studies</t>
  </si>
  <si>
    <t>Graduated Spring 2000</t>
  </si>
  <si>
    <t>Graduated Summer 2000</t>
  </si>
  <si>
    <t>Graduated Fall 2000</t>
  </si>
  <si>
    <t>Degree From College of Arts &amp; Sciences</t>
  </si>
  <si>
    <t>Degree from School of Business</t>
  </si>
  <si>
    <t>Degree from School of Education</t>
  </si>
  <si>
    <t>Degree from School of Engineering</t>
  </si>
  <si>
    <t>Degree from School of Nursing</t>
  </si>
  <si>
    <t>Matriculated as a New Freshman</t>
  </si>
  <si>
    <t>Matriculated as a Transfer</t>
  </si>
  <si>
    <t>Matriculated as a Non-Degree Student</t>
  </si>
  <si>
    <t>Time to Degree for New Freshmen</t>
  </si>
  <si>
    <t xml:space="preserve">  3 Years or Fewer </t>
  </si>
  <si>
    <t xml:space="preserve">  4 Years</t>
  </si>
  <si>
    <t xml:space="preserve">  5 Years</t>
  </si>
  <si>
    <t xml:space="preserve">  6 Years</t>
  </si>
  <si>
    <t xml:space="preserve">  7 Years</t>
  </si>
  <si>
    <t xml:space="preserve">  8 Years</t>
  </si>
  <si>
    <t xml:space="preserve">  9 Years</t>
  </si>
  <si>
    <t xml:space="preserve">  10 Years</t>
  </si>
  <si>
    <t xml:space="preserve">  11 Years or More</t>
  </si>
  <si>
    <t>Time to Degree for Transfers</t>
  </si>
  <si>
    <t xml:space="preserve">  2 or Fewer Years</t>
  </si>
  <si>
    <t xml:space="preserve">  3 Years</t>
  </si>
  <si>
    <t xml:space="preserve">  10 Years or More</t>
  </si>
  <si>
    <t>Graduating GPA (4 point scale)</t>
  </si>
  <si>
    <t>Mean =</t>
  </si>
  <si>
    <t>Std Dev =</t>
  </si>
  <si>
    <t>Maximum =</t>
  </si>
  <si>
    <t>Minimum =</t>
  </si>
  <si>
    <t>N =</t>
  </si>
  <si>
    <t>Page II-1</t>
  </si>
  <si>
    <t>Survey Responses  --  Part II</t>
  </si>
  <si>
    <t>Education Questions</t>
  </si>
  <si>
    <t>10.</t>
  </si>
  <si>
    <t>Additional Postsecondary Degree Earned?</t>
  </si>
  <si>
    <t xml:space="preserve">     Yes *                  </t>
  </si>
  <si>
    <t xml:space="preserve">     No</t>
  </si>
  <si>
    <t xml:space="preserve">     No Response</t>
  </si>
  <si>
    <t xml:space="preserve"> --  </t>
  </si>
  <si>
    <t xml:space="preserve">  If Yes, What Degree?</t>
  </si>
  <si>
    <t xml:space="preserve">      Associate's</t>
  </si>
  <si>
    <t xml:space="preserve">      Second Bachelor's</t>
  </si>
  <si>
    <t xml:space="preserve">      Academic Master's (MA, MS, MEd, etc)</t>
  </si>
  <si>
    <t xml:space="preserve">      Medicine (MD, OD)</t>
  </si>
  <si>
    <t xml:space="preserve">      Health Prof. (dentistry, pharmacy, etc.)</t>
  </si>
  <si>
    <t xml:space="preserve">      Theology/Divinity</t>
  </si>
  <si>
    <t xml:space="preserve">      Law (LLB, JD)</t>
  </si>
  <si>
    <t xml:space="preserve">      Doctorate (PhD, EdD, DA, DBA, etc.)</t>
  </si>
  <si>
    <t xml:space="preserve">      Other</t>
  </si>
  <si>
    <t xml:space="preserve">      No Response</t>
  </si>
  <si>
    <t>11.</t>
  </si>
  <si>
    <t>Currently Pursuing a Degree?</t>
  </si>
  <si>
    <t xml:space="preserve">    Yes, Full Time  *</t>
  </si>
  <si>
    <t xml:space="preserve">    Yes, Part Time *</t>
  </si>
  <si>
    <t xml:space="preserve">    No</t>
  </si>
  <si>
    <t xml:space="preserve">The responses marked with an asterisk each lead to a related question which </t>
  </si>
  <si>
    <t>was to be answered only by those who selected the "asterisked" response.</t>
  </si>
  <si>
    <t>Page II-2</t>
  </si>
  <si>
    <t>12.</t>
  </si>
  <si>
    <t>Bachelor's Degree Preparation for Additional Degree?</t>
  </si>
  <si>
    <t xml:space="preserve">     Well</t>
  </si>
  <si>
    <t xml:space="preserve">     Yes *</t>
  </si>
  <si>
    <t>Page II-3</t>
  </si>
  <si>
    <t xml:space="preserve">      Prof. Master's or Ed Specialist</t>
  </si>
  <si>
    <t>The responses marked with an asterisk each lead to a related question which was to be answered only by those who selected the</t>
  </si>
  <si>
    <t xml:space="preserve"> "asterisked" response.</t>
  </si>
  <si>
    <t>Page II-4</t>
  </si>
  <si>
    <t>Race/Ethnic Detail</t>
  </si>
  <si>
    <t xml:space="preserve">     Yes **</t>
  </si>
  <si>
    <t xml:space="preserve">    Yes, Full Time  **</t>
  </si>
  <si>
    <t xml:space="preserve">    Yes, Part Time **</t>
  </si>
  <si>
    <t>Page II-5</t>
  </si>
  <si>
    <t xml:space="preserve"> "Other" includes American Indian/Alaskan Native, Asian/Pacific Islander, and Hispanic.</t>
  </si>
  <si>
    <t>The responses marked with asterisks each lead to a related question which was to be answered only by those who selected the "asterisked" response.</t>
  </si>
  <si>
    <t>4/28/06</t>
  </si>
  <si>
    <r>
      <t xml:space="preserve">      Prof. Master's (MBA, MSW, MFA, </t>
    </r>
    <r>
      <rPr>
        <sz val="6"/>
        <rFont val="Arial"/>
        <family val="2"/>
      </rPr>
      <t>etc.</t>
    </r>
    <r>
      <rPr>
        <sz val="8"/>
        <rFont val="Arial"/>
        <family val="2"/>
      </rPr>
      <t>) or Ed Specialist</t>
    </r>
  </si>
  <si>
    <t xml:space="preserve">Southern Illinois University at Edwardsville  </t>
  </si>
  <si>
    <t>Page III-1</t>
  </si>
  <si>
    <t xml:space="preserve">Survey of 2000 Baccalaureate Graduates -- Five Years Out  </t>
  </si>
  <si>
    <t xml:space="preserve">Survey Responses  --  Part III   </t>
  </si>
  <si>
    <t>Satisfaction Questions</t>
  </si>
  <si>
    <t>Present Attitude Towards the</t>
  </si>
  <si>
    <t>University</t>
  </si>
  <si>
    <t xml:space="preserve">    Strongly Positive</t>
  </si>
  <si>
    <t xml:space="preserve">    Positive</t>
  </si>
  <si>
    <t>Major</t>
  </si>
  <si>
    <t xml:space="preserve">    Somewhat Positive</t>
  </si>
  <si>
    <t>Strongly Positive</t>
  </si>
  <si>
    <t xml:space="preserve">    Somewhat Negative</t>
  </si>
  <si>
    <t>Positive</t>
  </si>
  <si>
    <t xml:space="preserve">    Negative</t>
  </si>
  <si>
    <t>Somewhat Positive</t>
  </si>
  <si>
    <t xml:space="preserve">    Strongly Negative</t>
  </si>
  <si>
    <t>Somewhat Negative</t>
  </si>
  <si>
    <t>Negative</t>
  </si>
  <si>
    <t>Present Attitude Towards your</t>
  </si>
  <si>
    <t>Strongly Negative</t>
  </si>
  <si>
    <t>Bachelor's Degree Major</t>
  </si>
  <si>
    <t>Page III-2</t>
  </si>
  <si>
    <t xml:space="preserve">Survey Responses -- Part III   </t>
  </si>
  <si>
    <t xml:space="preserve">Present Attitude Towards your </t>
  </si>
  <si>
    <t>Race/Ethnicity Detail</t>
  </si>
  <si>
    <t>* "Other" includes American Indian/Alaskan Native, Asian/Pacific Islander, and Hispanic.</t>
  </si>
  <si>
    <t>18.</t>
  </si>
  <si>
    <t>Quality of SIUE Education Relative to That</t>
  </si>
  <si>
    <t>of Friends at Other Schools</t>
  </si>
  <si>
    <t xml:space="preserve">    Among the Best</t>
  </si>
  <si>
    <t xml:space="preserve">    Above Average</t>
  </si>
  <si>
    <t xml:space="preserve">    Average</t>
  </si>
  <si>
    <t xml:space="preserve">    Below Average</t>
  </si>
  <si>
    <t xml:space="preserve">    Among the Worst</t>
  </si>
  <si>
    <t>Page IV-1</t>
  </si>
  <si>
    <t>Survey Responses  --  Part IV</t>
  </si>
  <si>
    <t>Educational Effectiveness Questions</t>
  </si>
  <si>
    <t>Helpfulness of University Experiences  in:</t>
  </si>
  <si>
    <t>A.</t>
  </si>
  <si>
    <t>Developing Critical Thinking Ability</t>
  </si>
  <si>
    <t xml:space="preserve">    Extremely Helpful</t>
  </si>
  <si>
    <t xml:space="preserve">    Very Helpful</t>
  </si>
  <si>
    <t xml:space="preserve">    Moderately Helpful</t>
  </si>
  <si>
    <t>Developing Sense of Ethics</t>
  </si>
  <si>
    <t>Understanding People with Different Backgrounds, Habits, Values, etc.</t>
  </si>
  <si>
    <t>Becoming a More Active Citizen</t>
  </si>
  <si>
    <t>Improving Quality of Life (aside from financial benefits)</t>
  </si>
  <si>
    <t>Developing Reasoning Skills</t>
  </si>
  <si>
    <t>Viewing Problems from Different Perspectives</t>
  </si>
  <si>
    <t>Developing Ability to Solve Problems</t>
  </si>
  <si>
    <t>Making Informed Decisions as a Citizen</t>
  </si>
  <si>
    <t>Developing Writing Skills</t>
  </si>
  <si>
    <t>Developing Oral Communication Skills</t>
  </si>
  <si>
    <t>Developing Knowledge of Scientific and Technological Developments</t>
  </si>
  <si>
    <t xml:space="preserve">    Slightly Helpful</t>
  </si>
  <si>
    <t>Extremely Helpful</t>
  </si>
  <si>
    <t xml:space="preserve">    Not Helpful</t>
  </si>
  <si>
    <t>Very Helpful</t>
  </si>
  <si>
    <t>Moderately Helpful</t>
  </si>
  <si>
    <t>B.</t>
  </si>
  <si>
    <t>Slightly Helpful</t>
  </si>
  <si>
    <t>Not Helpful</t>
  </si>
  <si>
    <t>C.</t>
  </si>
  <si>
    <t xml:space="preserve">Understanding People with Different Backgrounds, Habits, </t>
  </si>
  <si>
    <t>Values, Appearances and Abilities</t>
  </si>
  <si>
    <t>D.</t>
  </si>
  <si>
    <t>E.</t>
  </si>
  <si>
    <t>Page IV-2</t>
  </si>
  <si>
    <t>Summary, cont.</t>
  </si>
  <si>
    <t>F.</t>
  </si>
  <si>
    <t>G.</t>
  </si>
  <si>
    <t>H.</t>
  </si>
  <si>
    <t>I.</t>
  </si>
  <si>
    <t>J.</t>
  </si>
  <si>
    <t>K.</t>
  </si>
  <si>
    <t>Page IV-3</t>
  </si>
  <si>
    <t>L.</t>
  </si>
  <si>
    <t>16.</t>
  </si>
  <si>
    <t>Undergraduate Education Broadened Interest Beyond Subjects in Major</t>
  </si>
  <si>
    <t xml:space="preserve">    Strongly Agree</t>
  </si>
  <si>
    <t xml:space="preserve">    Agree</t>
  </si>
  <si>
    <t xml:space="preserve">    Neutral</t>
  </si>
  <si>
    <t xml:space="preserve">    Disagree</t>
  </si>
  <si>
    <t xml:space="preserve">    Strongly Disagree</t>
  </si>
  <si>
    <t>17.</t>
  </si>
  <si>
    <t>Importance of College Education to:</t>
  </si>
  <si>
    <t>Personal Life</t>
  </si>
  <si>
    <t xml:space="preserve">    Very Important</t>
  </si>
  <si>
    <t>Community Life</t>
  </si>
  <si>
    <t>Professional Life</t>
  </si>
  <si>
    <t xml:space="preserve">    Moderately Important</t>
  </si>
  <si>
    <t xml:space="preserve">    Slightly Important</t>
  </si>
  <si>
    <t xml:space="preserve">    Not Important</t>
  </si>
  <si>
    <t>Mod to Very</t>
  </si>
  <si>
    <t>Page IV-4</t>
  </si>
  <si>
    <t>Organized, Formal, Career Related Learning (non-degree)</t>
  </si>
  <si>
    <t>Personal Enrichment Studies</t>
  </si>
  <si>
    <t>Professional Activities or Organizations</t>
  </si>
  <si>
    <t>Volunteer Work / Community Svc Activities or Organizations</t>
  </si>
  <si>
    <t>Social / Recreational Activities or Organizations</t>
  </si>
  <si>
    <t>Political Activities or Organizations</t>
  </si>
  <si>
    <t>Religious / Ethical Activities or Organizations</t>
  </si>
  <si>
    <t>Support or Participation in the Arts (music, drama, dance, art)</t>
  </si>
  <si>
    <t>19.</t>
  </si>
  <si>
    <t>Involvement Since Bachelor's Degree with:</t>
  </si>
  <si>
    <t xml:space="preserve">    Currently Involved</t>
  </si>
  <si>
    <t xml:space="preserve">    Have Been Involved</t>
  </si>
  <si>
    <t xml:space="preserve">    Never Involved</t>
  </si>
  <si>
    <t>Are or Have Been Involved</t>
  </si>
  <si>
    <t>Reading Books not directly related to job.</t>
  </si>
  <si>
    <t>Page IV-5</t>
  </si>
  <si>
    <t>20.</t>
  </si>
  <si>
    <t>The Three Issues Considered Most Important for SIUE</t>
  </si>
  <si>
    <t>Finding New Ways to Deliver Education</t>
  </si>
  <si>
    <t xml:space="preserve">    Yes, One of the Three Most Important</t>
  </si>
  <si>
    <t>Adding Additional Graduate Programs</t>
  </si>
  <si>
    <t>Enhancing Programs for Personal Enrichment</t>
  </si>
  <si>
    <t>Enhancing Professional Development Opportunities</t>
  </si>
  <si>
    <t>Holding Down the Cost of Tuition and Fees</t>
  </si>
  <si>
    <t>Improving Students' Preparation for Employment</t>
  </si>
  <si>
    <t>More Effectively Meeting the Training Needs of Employers</t>
  </si>
  <si>
    <t>Becoming More Efficient and Cost Effective</t>
  </si>
  <si>
    <t>Strengthening International Studies, Programs and Experiences</t>
  </si>
  <si>
    <t>Page IV-6</t>
  </si>
  <si>
    <t>Gender Detail, cont.</t>
  </si>
  <si>
    <t>Page IV-7</t>
  </si>
  <si>
    <t>Knowledge of Scientific and Technological Developments</t>
  </si>
  <si>
    <t>Page IV-8</t>
  </si>
  <si>
    <t>Page IV-9</t>
  </si>
  <si>
    <t>Page IV-10</t>
  </si>
  <si>
    <t>*  "Other" includes American Indian/Alaskan Native, Asian/Pacific Islander, and Hispanic.</t>
  </si>
  <si>
    <t>Page IV-11</t>
  </si>
  <si>
    <t>Race/Ethnic Detail, cont.</t>
  </si>
  <si>
    <t>Page IV-12</t>
  </si>
  <si>
    <t>Page IV-13</t>
  </si>
  <si>
    <t>Page IV-14</t>
  </si>
  <si>
    <t>Page IV-15</t>
  </si>
  <si>
    <t>Part I</t>
  </si>
  <si>
    <t>Part 2</t>
  </si>
  <si>
    <t>Part 3</t>
  </si>
  <si>
    <t>Part 4</t>
  </si>
  <si>
    <t>ALUM005 -- 5-Year Out of 2000 Grads</t>
  </si>
  <si>
    <t>Education Questions                                                    (Revised 12-5-2006)</t>
  </si>
  <si>
    <t xml:space="preserve">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</si>
</sst>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\-yy"/>
    <numFmt numFmtId="165" formatCode="m\-d\-yy\ h:mm"/>
    <numFmt numFmtId="166" formatCode="0E+00"/>
    <numFmt numFmtId="167" formatCode="&quot;$&quot;#,##0.00;\(&quot;$&quot;#,##0.00\)"/>
    <numFmt numFmtId="168" formatCode="&quot;$&quot;#,##0;\(&quot;$&quot;#,##0\)"/>
    <numFmt numFmtId="169" formatCode="m/d/yy"/>
    <numFmt numFmtId="170" formatCode="m/d"/>
    <numFmt numFmtId="171" formatCode="m/d/yy\ h:mm"/>
    <numFmt numFmtId="172" formatCode="0.000"/>
    <numFmt numFmtId="173" formatCode="0.0%"/>
    <numFmt numFmtId="174" formatCode="#,##0;\(#,##0\)"/>
    <numFmt numFmtId="175" formatCode="0.0%;\-0.0%"/>
    <numFmt numFmtId="176" formatCode="0.00%;\-0.00%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#,##0.0"/>
    <numFmt numFmtId="183" formatCode="0.0000"/>
    <numFmt numFmtId="184" formatCode="0.0"/>
  </numFmts>
  <fonts count="38">
    <font>
      <sz val="10"/>
      <name val="Helvetica"/>
      <family val="0"/>
    </font>
    <font>
      <b/>
      <sz val="10"/>
      <name val="Helvetica"/>
      <family val="0"/>
    </font>
    <font>
      <i/>
      <sz val="10"/>
      <name val="Helvetica"/>
      <family val="0"/>
    </font>
    <font>
      <b/>
      <i/>
      <sz val="10"/>
      <name val="Helvetica"/>
      <family val="0"/>
    </font>
    <font>
      <sz val="10"/>
      <name val="Helv"/>
      <family val="0"/>
    </font>
    <font>
      <u val="single"/>
      <sz val="10"/>
      <name val="Helv"/>
      <family val="0"/>
    </font>
    <font>
      <sz val="8"/>
      <name val="Helv"/>
      <family val="0"/>
    </font>
    <font>
      <b/>
      <sz val="10"/>
      <name val="Helv"/>
      <family val="0"/>
    </font>
    <font>
      <u val="single"/>
      <sz val="8"/>
      <name val="Helv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5"/>
      <name val="Arial"/>
      <family val="2"/>
    </font>
    <font>
      <sz val="10"/>
      <name val="Arial"/>
      <family val="0"/>
    </font>
    <font>
      <sz val="12"/>
      <name val="Arial"/>
      <family val="0"/>
    </font>
    <font>
      <sz val="8.75"/>
      <name val="Arial"/>
      <family val="2"/>
    </font>
    <font>
      <sz val="10.75"/>
      <name val="Arial"/>
      <family val="0"/>
    </font>
    <font>
      <sz val="10.5"/>
      <name val="Arial"/>
      <family val="0"/>
    </font>
    <font>
      <sz val="7.5"/>
      <name val="Arial"/>
      <family val="2"/>
    </font>
    <font>
      <sz val="11"/>
      <name val="Arial"/>
      <family val="0"/>
    </font>
    <font>
      <i/>
      <sz val="12"/>
      <name val="Arial"/>
      <family val="2"/>
    </font>
    <font>
      <sz val="6"/>
      <name val="Arial"/>
      <family val="2"/>
    </font>
    <font>
      <b/>
      <sz val="12"/>
      <name val="Helvetica"/>
      <family val="2"/>
    </font>
    <font>
      <sz val="8"/>
      <name val="Helvetica"/>
      <family val="2"/>
    </font>
    <font>
      <i/>
      <sz val="12"/>
      <name val="Helvetica"/>
      <family val="2"/>
    </font>
    <font>
      <b/>
      <sz val="8"/>
      <name val="Helvetica"/>
      <family val="2"/>
    </font>
    <font>
      <sz val="6"/>
      <name val="Helvetica"/>
      <family val="2"/>
    </font>
    <font>
      <sz val="7"/>
      <name val="Arial"/>
      <family val="2"/>
    </font>
    <font>
      <sz val="12"/>
      <name val="Helv"/>
      <family val="0"/>
    </font>
    <font>
      <sz val="6.75"/>
      <name val="Arial"/>
      <family val="2"/>
    </font>
    <font>
      <u val="single"/>
      <sz val="8"/>
      <name val="Arial"/>
      <family val="2"/>
    </font>
    <font>
      <sz val="10.25"/>
      <name val="Arial"/>
      <family val="0"/>
    </font>
    <font>
      <sz val="5.25"/>
      <name val="Arial"/>
      <family val="2"/>
    </font>
    <font>
      <sz val="5.75"/>
      <name val="Arial"/>
      <family val="2"/>
    </font>
    <font>
      <b/>
      <sz val="9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right"/>
      <protection locked="0"/>
    </xf>
    <xf numFmtId="0" fontId="5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Protection="0">
      <alignment/>
    </xf>
    <xf numFmtId="0" fontId="6" fillId="0" borderId="0" applyProtection="0">
      <alignment/>
    </xf>
    <xf numFmtId="0" fontId="6" fillId="0" borderId="0">
      <alignment/>
      <protection locked="0"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9" fontId="0" fillId="0" borderId="0" applyFont="0" applyFill="0" applyBorder="0" applyAlignment="0" applyProtection="0"/>
    <xf numFmtId="173" fontId="6" fillId="0" borderId="0">
      <alignment/>
      <protection locked="0"/>
    </xf>
    <xf numFmtId="0" fontId="7" fillId="0" borderId="0">
      <alignment/>
      <protection locked="0"/>
    </xf>
    <xf numFmtId="0" fontId="8" fillId="0" borderId="0" applyNumberFormat="0" applyFill="0" applyBorder="0" applyAlignment="0" applyProtection="0"/>
  </cellStyleXfs>
  <cellXfs count="528">
    <xf numFmtId="0" fontId="0" fillId="0" borderId="0" xfId="0" applyAlignment="1">
      <alignment/>
    </xf>
    <xf numFmtId="0" fontId="9" fillId="0" borderId="1" xfId="29" applyFont="1" applyBorder="1">
      <alignment/>
      <protection locked="0"/>
    </xf>
    <xf numFmtId="0" fontId="10" fillId="0" borderId="2" xfId="23" applyFont="1" applyBorder="1">
      <alignment/>
      <protection locked="0"/>
    </xf>
    <xf numFmtId="0" fontId="9" fillId="0" borderId="2" xfId="29" applyFont="1" applyBorder="1">
      <alignment/>
      <protection locked="0"/>
    </xf>
    <xf numFmtId="0" fontId="10" fillId="0" borderId="3" xfId="23" applyFont="1" applyBorder="1" applyAlignment="1">
      <alignment horizontal="right"/>
      <protection locked="0"/>
    </xf>
    <xf numFmtId="0" fontId="10" fillId="0" borderId="0" xfId="23" applyFont="1">
      <alignment/>
      <protection locked="0"/>
    </xf>
    <xf numFmtId="0" fontId="9" fillId="0" borderId="4" xfId="29" applyFont="1" applyBorder="1">
      <alignment/>
      <protection locked="0"/>
    </xf>
    <xf numFmtId="0" fontId="10" fillId="0" borderId="0" xfId="23" applyFont="1" applyBorder="1">
      <alignment/>
      <protection locked="0"/>
    </xf>
    <xf numFmtId="0" fontId="9" fillId="0" borderId="0" xfId="29" applyFont="1" applyBorder="1">
      <alignment/>
      <protection locked="0"/>
    </xf>
    <xf numFmtId="0" fontId="10" fillId="0" borderId="5" xfId="23" applyFont="1" applyBorder="1">
      <alignment/>
      <protection locked="0"/>
    </xf>
    <xf numFmtId="0" fontId="11" fillId="0" borderId="6" xfId="23" applyFont="1" applyBorder="1">
      <alignment/>
      <protection locked="0"/>
    </xf>
    <xf numFmtId="0" fontId="10" fillId="0" borderId="7" xfId="23" applyFont="1" applyBorder="1">
      <alignment/>
      <protection locked="0"/>
    </xf>
    <xf numFmtId="0" fontId="10" fillId="0" borderId="8" xfId="23" applyFont="1" applyBorder="1">
      <alignment/>
      <protection locked="0"/>
    </xf>
    <xf numFmtId="0" fontId="10" fillId="0" borderId="1" xfId="23" applyFont="1" applyBorder="1">
      <alignment/>
      <protection locked="0"/>
    </xf>
    <xf numFmtId="0" fontId="10" fillId="0" borderId="3" xfId="23" applyFont="1" applyBorder="1">
      <alignment/>
      <protection locked="0"/>
    </xf>
    <xf numFmtId="0" fontId="10" fillId="0" borderId="1" xfId="15" applyFont="1" applyBorder="1">
      <alignment horizontal="right"/>
      <protection locked="0"/>
    </xf>
    <xf numFmtId="0" fontId="10" fillId="0" borderId="2" xfId="15" applyFont="1" applyBorder="1">
      <alignment horizontal="right"/>
      <protection locked="0"/>
    </xf>
    <xf numFmtId="0" fontId="10" fillId="0" borderId="3" xfId="15" applyFont="1" applyBorder="1">
      <alignment horizontal="right"/>
      <protection locked="0"/>
    </xf>
    <xf numFmtId="0" fontId="10" fillId="0" borderId="4" xfId="23" applyFont="1" applyBorder="1">
      <alignment/>
      <protection locked="0"/>
    </xf>
    <xf numFmtId="0" fontId="9" fillId="0" borderId="4" xfId="30" applyFont="1" applyBorder="1" applyAlignment="1">
      <alignment/>
    </xf>
    <xf numFmtId="0" fontId="9" fillId="0" borderId="5" xfId="23" applyFont="1" applyBorder="1">
      <alignment/>
      <protection locked="0"/>
    </xf>
    <xf numFmtId="0" fontId="10" fillId="0" borderId="4" xfId="15" applyFont="1" applyBorder="1">
      <alignment horizontal="right"/>
      <protection locked="0"/>
    </xf>
    <xf numFmtId="0" fontId="10" fillId="0" borderId="0" xfId="15" applyFont="1" applyBorder="1">
      <alignment horizontal="right"/>
      <protection locked="0"/>
    </xf>
    <xf numFmtId="0" fontId="10" fillId="0" borderId="5" xfId="15" applyFont="1" applyBorder="1">
      <alignment horizontal="right"/>
      <protection locked="0"/>
    </xf>
    <xf numFmtId="0" fontId="10" fillId="0" borderId="6" xfId="23" applyFont="1" applyBorder="1">
      <alignment/>
      <protection locked="0"/>
    </xf>
    <xf numFmtId="0" fontId="10" fillId="0" borderId="6" xfId="16" applyFont="1" applyBorder="1">
      <alignment horizontal="right"/>
      <protection locked="0"/>
    </xf>
    <xf numFmtId="0" fontId="10" fillId="0" borderId="7" xfId="16" applyFont="1" applyBorder="1">
      <alignment horizontal="right"/>
      <protection locked="0"/>
    </xf>
    <xf numFmtId="0" fontId="10" fillId="0" borderId="8" xfId="16" applyFont="1" applyBorder="1">
      <alignment horizontal="right"/>
      <protection locked="0"/>
    </xf>
    <xf numFmtId="173" fontId="10" fillId="0" borderId="7" xfId="28" applyFont="1" applyBorder="1">
      <alignment/>
      <protection locked="0"/>
    </xf>
    <xf numFmtId="173" fontId="10" fillId="0" borderId="0" xfId="28" applyFont="1" applyBorder="1">
      <alignment/>
      <protection locked="0"/>
    </xf>
    <xf numFmtId="173" fontId="10" fillId="0" borderId="5" xfId="28" applyFont="1" applyBorder="1">
      <alignment/>
      <protection locked="0"/>
    </xf>
    <xf numFmtId="0" fontId="10" fillId="0" borderId="9" xfId="23" applyFont="1" applyBorder="1" applyAlignment="1">
      <alignment vertical="top"/>
      <protection locked="0"/>
    </xf>
    <xf numFmtId="0" fontId="10" fillId="0" borderId="10" xfId="23" applyFont="1" applyBorder="1" applyAlignment="1">
      <alignment vertical="top"/>
      <protection locked="0"/>
    </xf>
    <xf numFmtId="173" fontId="10" fillId="0" borderId="10" xfId="28" applyFont="1" applyBorder="1" applyAlignment="1">
      <alignment vertical="top"/>
      <protection locked="0"/>
    </xf>
    <xf numFmtId="173" fontId="10" fillId="0" borderId="11" xfId="28" applyFont="1" applyBorder="1" applyAlignment="1">
      <alignment horizontal="right" vertical="top"/>
      <protection locked="0"/>
    </xf>
    <xf numFmtId="0" fontId="10" fillId="0" borderId="6" xfId="23" applyFont="1" applyBorder="1" applyAlignment="1">
      <alignment vertical="center" wrapText="1"/>
      <protection locked="0"/>
    </xf>
    <xf numFmtId="0" fontId="12" fillId="0" borderId="8" xfId="23" applyFont="1" applyBorder="1" applyAlignment="1">
      <alignment vertical="center" wrapText="1"/>
      <protection locked="0"/>
    </xf>
    <xf numFmtId="0" fontId="10" fillId="0" borderId="7" xfId="23" applyFont="1" applyBorder="1" applyAlignment="1">
      <alignment vertical="center"/>
      <protection locked="0"/>
    </xf>
    <xf numFmtId="173" fontId="10" fillId="0" borderId="7" xfId="28" applyFont="1" applyBorder="1" applyAlignment="1">
      <alignment vertical="center"/>
      <protection locked="0"/>
    </xf>
    <xf numFmtId="173" fontId="10" fillId="0" borderId="8" xfId="28" applyFont="1" applyBorder="1" applyAlignment="1">
      <alignment horizontal="right"/>
      <protection locked="0"/>
    </xf>
    <xf numFmtId="173" fontId="10" fillId="0" borderId="5" xfId="28" applyFont="1" applyBorder="1" applyAlignment="1">
      <alignment horizontal="right"/>
      <protection locked="0"/>
    </xf>
    <xf numFmtId="0" fontId="10" fillId="0" borderId="6" xfId="23" applyFont="1" applyBorder="1" applyAlignment="1">
      <alignment vertical="top"/>
      <protection locked="0"/>
    </xf>
    <xf numFmtId="0" fontId="10" fillId="0" borderId="7" xfId="23" applyFont="1" applyBorder="1" applyAlignment="1">
      <alignment vertical="top"/>
      <protection locked="0"/>
    </xf>
    <xf numFmtId="173" fontId="10" fillId="0" borderId="7" xfId="28" applyFont="1" applyBorder="1" applyAlignment="1">
      <alignment vertical="top"/>
      <protection locked="0"/>
    </xf>
    <xf numFmtId="173" fontId="10" fillId="0" borderId="8" xfId="28" applyFont="1" applyBorder="1" applyAlignment="1">
      <alignment horizontal="right" vertical="top"/>
      <protection locked="0"/>
    </xf>
    <xf numFmtId="0" fontId="11" fillId="0" borderId="4" xfId="23" applyFont="1" applyBorder="1">
      <alignment/>
      <protection locked="0"/>
    </xf>
    <xf numFmtId="0" fontId="10" fillId="0" borderId="0" xfId="23" applyFont="1" applyFill="1" applyBorder="1" applyAlignment="1">
      <alignment horizontal="left"/>
      <protection locked="0"/>
    </xf>
    <xf numFmtId="0" fontId="10" fillId="0" borderId="4" xfId="23" applyFont="1" applyFill="1" applyBorder="1">
      <alignment/>
      <protection locked="0"/>
    </xf>
    <xf numFmtId="0" fontId="10" fillId="0" borderId="7" xfId="23" applyFont="1" applyFill="1" applyBorder="1" applyAlignment="1">
      <alignment horizontal="left"/>
      <protection locked="0"/>
    </xf>
    <xf numFmtId="0" fontId="10" fillId="0" borderId="6" xfId="23" applyFont="1" applyFill="1" applyBorder="1">
      <alignment/>
      <protection locked="0"/>
    </xf>
    <xf numFmtId="173" fontId="10" fillId="0" borderId="8" xfId="28" applyFont="1" applyFill="1" applyBorder="1" applyAlignment="1">
      <alignment horizontal="right"/>
      <protection locked="0"/>
    </xf>
    <xf numFmtId="0" fontId="10" fillId="0" borderId="2" xfId="23" applyFont="1" applyBorder="1" applyAlignment="1">
      <alignment horizontal="left"/>
      <protection locked="0"/>
    </xf>
    <xf numFmtId="173" fontId="10" fillId="0" borderId="2" xfId="23" applyNumberFormat="1" applyFont="1" applyBorder="1">
      <alignment/>
      <protection locked="0"/>
    </xf>
    <xf numFmtId="173" fontId="10" fillId="0" borderId="3" xfId="23" applyNumberFormat="1" applyFont="1" applyBorder="1">
      <alignment/>
      <protection locked="0"/>
    </xf>
    <xf numFmtId="0" fontId="10" fillId="0" borderId="0" xfId="23" applyFont="1" applyFill="1" applyBorder="1">
      <alignment/>
      <protection locked="0"/>
    </xf>
    <xf numFmtId="0" fontId="10" fillId="0" borderId="0" xfId="23" applyFont="1" applyBorder="1" applyAlignment="1">
      <alignment horizontal="left"/>
      <protection locked="0"/>
    </xf>
    <xf numFmtId="173" fontId="10" fillId="0" borderId="0" xfId="28" applyFont="1" applyFill="1" applyBorder="1" applyAlignment="1">
      <alignment horizontal="right"/>
      <protection locked="0"/>
    </xf>
    <xf numFmtId="0" fontId="10" fillId="0" borderId="7" xfId="23" applyFont="1" applyBorder="1" applyAlignment="1">
      <alignment horizontal="left"/>
      <protection locked="0"/>
    </xf>
    <xf numFmtId="173" fontId="10" fillId="0" borderId="0" xfId="23" applyNumberFormat="1" applyFont="1" applyBorder="1">
      <alignment/>
      <protection locked="0"/>
    </xf>
    <xf numFmtId="173" fontId="10" fillId="0" borderId="5" xfId="23" applyNumberFormat="1" applyFont="1" applyBorder="1">
      <alignment/>
      <protection locked="0"/>
    </xf>
    <xf numFmtId="0" fontId="10" fillId="0" borderId="4" xfId="23" applyFont="1" applyBorder="1" applyAlignment="1">
      <alignment horizontal="left"/>
      <protection locked="0"/>
    </xf>
    <xf numFmtId="0" fontId="10" fillId="0" borderId="1" xfId="23" applyFont="1" applyBorder="1" quotePrefix="1">
      <alignment/>
      <protection locked="0"/>
    </xf>
    <xf numFmtId="0" fontId="10" fillId="0" borderId="3" xfId="23" applyFont="1" applyBorder="1" applyAlignment="1">
      <alignment horizontal="left"/>
      <protection locked="0"/>
    </xf>
    <xf numFmtId="173" fontId="10" fillId="0" borderId="2" xfId="28" applyFont="1" applyBorder="1">
      <alignment/>
      <protection locked="0"/>
    </xf>
    <xf numFmtId="173" fontId="10" fillId="0" borderId="3" xfId="28" applyFont="1" applyBorder="1" applyAlignment="1">
      <alignment horizontal="right"/>
      <protection locked="0"/>
    </xf>
    <xf numFmtId="0" fontId="10" fillId="0" borderId="5" xfId="23" applyFont="1" applyBorder="1" applyAlignment="1">
      <alignment horizontal="left"/>
      <protection locked="0"/>
    </xf>
    <xf numFmtId="0" fontId="10" fillId="0" borderId="8" xfId="23" applyFont="1" applyBorder="1" applyAlignment="1">
      <alignment horizontal="left"/>
      <protection locked="0"/>
    </xf>
    <xf numFmtId="173" fontId="10" fillId="0" borderId="0" xfId="28" applyFont="1" applyBorder="1" applyAlignment="1">
      <alignment horizontal="right"/>
      <protection locked="0"/>
    </xf>
    <xf numFmtId="0" fontId="9" fillId="0" borderId="12" xfId="23" applyFont="1" applyBorder="1" applyAlignment="1">
      <alignment horizontal="centerContinuous"/>
      <protection locked="0"/>
    </xf>
    <xf numFmtId="173" fontId="12" fillId="0" borderId="12" xfId="23" applyNumberFormat="1" applyFont="1" applyBorder="1" applyAlignment="1">
      <alignment horizontal="centerContinuous"/>
      <protection locked="0"/>
    </xf>
    <xf numFmtId="173" fontId="12" fillId="0" borderId="13" xfId="23" applyNumberFormat="1" applyFont="1" applyBorder="1" applyAlignment="1">
      <alignment horizontal="centerContinuous"/>
      <protection locked="0"/>
    </xf>
    <xf numFmtId="0" fontId="9" fillId="0" borderId="14" xfId="23" applyFont="1" applyBorder="1" applyAlignment="1">
      <alignment horizontal="centerContinuous"/>
      <protection locked="0"/>
    </xf>
    <xf numFmtId="0" fontId="12" fillId="0" borderId="12" xfId="23" applyFont="1" applyBorder="1" applyAlignment="1">
      <alignment horizontal="centerContinuous"/>
      <protection locked="0"/>
    </xf>
    <xf numFmtId="0" fontId="12" fillId="0" borderId="13" xfId="23" applyFont="1" applyBorder="1" applyAlignment="1">
      <alignment horizontal="centerContinuous"/>
      <protection locked="0"/>
    </xf>
    <xf numFmtId="0" fontId="12" fillId="0" borderId="0" xfId="23" applyFont="1" applyBorder="1" applyAlignment="1">
      <alignment horizontal="right"/>
      <protection locked="0"/>
    </xf>
    <xf numFmtId="0" fontId="10" fillId="0" borderId="0" xfId="23" applyFont="1" applyBorder="1" applyAlignment="1">
      <alignment horizontal="right"/>
      <protection locked="0"/>
    </xf>
    <xf numFmtId="0" fontId="12" fillId="0" borderId="4" xfId="23" applyFont="1" applyBorder="1" applyAlignment="1">
      <alignment horizontal="right"/>
      <protection locked="0"/>
    </xf>
    <xf numFmtId="0" fontId="10" fillId="0" borderId="5" xfId="23" applyFont="1" applyBorder="1" applyAlignment="1">
      <alignment horizontal="right"/>
      <protection locked="0"/>
    </xf>
    <xf numFmtId="0" fontId="9" fillId="0" borderId="4" xfId="23" applyFont="1" applyBorder="1">
      <alignment/>
      <protection locked="0"/>
    </xf>
    <xf numFmtId="0" fontId="10" fillId="0" borderId="7" xfId="23" applyFont="1" applyBorder="1" applyAlignment="1">
      <alignment horizontal="right"/>
      <protection locked="0"/>
    </xf>
    <xf numFmtId="0" fontId="10" fillId="0" borderId="6" xfId="23" applyFont="1" applyBorder="1" applyAlignment="1">
      <alignment horizontal="right"/>
      <protection locked="0"/>
    </xf>
    <xf numFmtId="0" fontId="10" fillId="0" borderId="8" xfId="23" applyFont="1" applyBorder="1" applyAlignment="1">
      <alignment horizontal="right"/>
      <protection locked="0"/>
    </xf>
    <xf numFmtId="173" fontId="10" fillId="0" borderId="7" xfId="23" applyNumberFormat="1" applyFont="1" applyBorder="1">
      <alignment/>
      <protection locked="0"/>
    </xf>
    <xf numFmtId="173" fontId="10" fillId="0" borderId="7" xfId="23" applyNumberFormat="1" applyFont="1" applyBorder="1" applyAlignment="1">
      <alignment horizontal="right"/>
      <protection locked="0"/>
    </xf>
    <xf numFmtId="173" fontId="10" fillId="0" borderId="8" xfId="23" applyNumberFormat="1" applyFont="1" applyBorder="1" applyAlignment="1">
      <alignment horizontal="right"/>
      <protection locked="0"/>
    </xf>
    <xf numFmtId="173" fontId="9" fillId="0" borderId="2" xfId="29" applyNumberFormat="1" applyFont="1" applyBorder="1">
      <alignment/>
      <protection locked="0"/>
    </xf>
    <xf numFmtId="0" fontId="10" fillId="0" borderId="14" xfId="23" applyFont="1" applyBorder="1">
      <alignment/>
      <protection locked="0"/>
    </xf>
    <xf numFmtId="0" fontId="12" fillId="0" borderId="13" xfId="23" applyFont="1" applyBorder="1" applyAlignment="1">
      <alignment vertical="center" wrapText="1"/>
      <protection locked="0"/>
    </xf>
    <xf numFmtId="0" fontId="10" fillId="0" borderId="12" xfId="23" applyFont="1" applyBorder="1" applyAlignment="1">
      <alignment vertical="center"/>
      <protection locked="0"/>
    </xf>
    <xf numFmtId="173" fontId="10" fillId="0" borderId="12" xfId="23" applyNumberFormat="1" applyFont="1" applyBorder="1" applyAlignment="1">
      <alignment vertical="center"/>
      <protection locked="0"/>
    </xf>
    <xf numFmtId="173" fontId="10" fillId="0" borderId="13" xfId="23" applyNumberFormat="1" applyFont="1" applyBorder="1" applyAlignment="1">
      <alignment vertical="center"/>
      <protection locked="0"/>
    </xf>
    <xf numFmtId="173" fontId="10" fillId="0" borderId="12" xfId="23" applyNumberFormat="1" applyFont="1" applyBorder="1">
      <alignment/>
      <protection locked="0"/>
    </xf>
    <xf numFmtId="173" fontId="10" fillId="0" borderId="4" xfId="23" applyNumberFormat="1" applyFont="1" applyBorder="1">
      <alignment/>
      <protection locked="0"/>
    </xf>
    <xf numFmtId="173" fontId="10" fillId="0" borderId="0" xfId="23" applyNumberFormat="1" applyFont="1">
      <alignment/>
      <protection locked="0"/>
    </xf>
    <xf numFmtId="0" fontId="10" fillId="0" borderId="0" xfId="23" applyFont="1" applyFill="1" applyAlignment="1">
      <alignment horizontal="left"/>
      <protection locked="0"/>
    </xf>
    <xf numFmtId="173" fontId="10" fillId="0" borderId="7" xfId="28" applyFont="1" applyFill="1" applyBorder="1">
      <alignment/>
      <protection locked="0"/>
    </xf>
    <xf numFmtId="173" fontId="10" fillId="0" borderId="7" xfId="28" applyFont="1" applyFill="1" applyBorder="1" applyAlignment="1">
      <alignment horizontal="right"/>
      <protection locked="0"/>
    </xf>
    <xf numFmtId="173" fontId="10" fillId="0" borderId="0" xfId="28" applyFont="1" applyFill="1" applyBorder="1">
      <alignment/>
      <protection locked="0"/>
    </xf>
    <xf numFmtId="0" fontId="10" fillId="0" borderId="0" xfId="23" applyFont="1" applyAlignment="1">
      <alignment horizontal="left"/>
      <protection locked="0"/>
    </xf>
    <xf numFmtId="173" fontId="10" fillId="0" borderId="5" xfId="23" applyNumberFormat="1" applyFont="1" applyBorder="1" applyAlignment="1">
      <alignment horizontal="right"/>
      <protection locked="0"/>
    </xf>
    <xf numFmtId="173" fontId="10" fillId="0" borderId="0" xfId="28" applyFont="1">
      <alignment/>
      <protection locked="0"/>
    </xf>
    <xf numFmtId="173" fontId="10" fillId="0" borderId="7" xfId="28" applyFont="1" applyBorder="1" applyAlignment="1">
      <alignment horizontal="right"/>
      <protection locked="0"/>
    </xf>
    <xf numFmtId="173" fontId="10" fillId="0" borderId="1" xfId="23" applyNumberFormat="1" applyFont="1" applyBorder="1">
      <alignment/>
      <protection locked="0"/>
    </xf>
    <xf numFmtId="173" fontId="10" fillId="0" borderId="0" xfId="23" applyNumberFormat="1" applyFont="1" applyAlignment="1">
      <alignment horizontal="right"/>
      <protection locked="0"/>
    </xf>
    <xf numFmtId="0" fontId="9" fillId="0" borderId="7" xfId="23" applyFont="1" applyBorder="1" applyAlignment="1">
      <alignment horizontal="centerContinuous"/>
      <protection locked="0"/>
    </xf>
    <xf numFmtId="173" fontId="10" fillId="0" borderId="7" xfId="23" applyNumberFormat="1" applyFont="1" applyBorder="1" applyAlignment="1">
      <alignment horizontal="centerContinuous"/>
      <protection locked="0"/>
    </xf>
    <xf numFmtId="0" fontId="9" fillId="0" borderId="6" xfId="23" applyFont="1" applyBorder="1" applyAlignment="1">
      <alignment horizontal="centerContinuous"/>
      <protection locked="0"/>
    </xf>
    <xf numFmtId="0" fontId="10" fillId="0" borderId="12" xfId="23" applyFont="1" applyBorder="1" applyAlignment="1">
      <alignment horizontal="centerContinuous"/>
      <protection locked="0"/>
    </xf>
    <xf numFmtId="0" fontId="10" fillId="0" borderId="13" xfId="23" applyFont="1" applyBorder="1" applyAlignment="1">
      <alignment horizontal="centerContinuous"/>
      <protection locked="0"/>
    </xf>
    <xf numFmtId="0" fontId="10" fillId="0" borderId="0" xfId="23" applyFont="1" applyAlignment="1">
      <alignment horizontal="right"/>
      <protection locked="0"/>
    </xf>
    <xf numFmtId="0" fontId="10" fillId="0" borderId="4" xfId="23" applyFont="1" applyBorder="1" applyAlignment="1">
      <alignment horizontal="right"/>
      <protection locked="0"/>
    </xf>
    <xf numFmtId="173" fontId="10" fillId="0" borderId="8" xfId="23" applyNumberFormat="1" applyFont="1" applyBorder="1">
      <alignment/>
      <protection locked="0"/>
    </xf>
    <xf numFmtId="173" fontId="10" fillId="0" borderId="0" xfId="23" applyNumberFormat="1" applyFont="1" applyBorder="1" applyAlignment="1">
      <alignment horizontal="right"/>
      <protection locked="0"/>
    </xf>
    <xf numFmtId="0" fontId="10" fillId="0" borderId="14" xfId="23" applyFont="1" applyBorder="1" applyAlignment="1">
      <alignment vertical="center"/>
      <protection locked="0"/>
    </xf>
    <xf numFmtId="0" fontId="10" fillId="0" borderId="12" xfId="23" applyFont="1" applyBorder="1">
      <alignment/>
      <protection locked="0"/>
    </xf>
    <xf numFmtId="173" fontId="10" fillId="0" borderId="12" xfId="23" applyNumberFormat="1" applyFont="1" applyBorder="1" applyAlignment="1">
      <alignment horizontal="right"/>
      <protection locked="0"/>
    </xf>
    <xf numFmtId="173" fontId="10" fillId="0" borderId="13" xfId="23" applyNumberFormat="1" applyFont="1" applyBorder="1" applyAlignment="1">
      <alignment horizontal="right"/>
      <protection locked="0"/>
    </xf>
    <xf numFmtId="0" fontId="9" fillId="0" borderId="1" xfId="23" applyFont="1" applyBorder="1">
      <alignment/>
      <protection locked="0"/>
    </xf>
    <xf numFmtId="0" fontId="10" fillId="0" borderId="7" xfId="23" applyFont="1" applyBorder="1" applyAlignment="1">
      <alignment horizontal="centerContinuous"/>
      <protection locked="0"/>
    </xf>
    <xf numFmtId="0" fontId="10" fillId="0" borderId="8" xfId="23" applyFont="1" applyBorder="1" applyAlignment="1">
      <alignment horizontal="centerContinuous"/>
      <protection locked="0"/>
    </xf>
    <xf numFmtId="173" fontId="10" fillId="0" borderId="7" xfId="23" applyNumberFormat="1" applyFont="1" applyBorder="1" applyAlignment="1">
      <alignment vertical="center"/>
      <protection locked="0"/>
    </xf>
    <xf numFmtId="173" fontId="10" fillId="0" borderId="8" xfId="23" applyNumberFormat="1" applyFont="1" applyBorder="1" applyAlignment="1">
      <alignment vertical="center"/>
      <protection locked="0"/>
    </xf>
    <xf numFmtId="173" fontId="10" fillId="0" borderId="2" xfId="23" applyNumberFormat="1" applyFont="1" applyBorder="1" applyAlignment="1">
      <alignment horizontal="right"/>
      <protection locked="0"/>
    </xf>
    <xf numFmtId="173" fontId="10" fillId="0" borderId="3" xfId="23" applyNumberFormat="1" applyFont="1" applyBorder="1" applyAlignment="1">
      <alignment horizontal="right"/>
      <protection locked="0"/>
    </xf>
    <xf numFmtId="0" fontId="10" fillId="0" borderId="5" xfId="23" applyFont="1" applyFill="1" applyBorder="1" applyAlignment="1">
      <alignment horizontal="left"/>
      <protection locked="0"/>
    </xf>
    <xf numFmtId="0" fontId="10" fillId="0" borderId="8" xfId="23" applyFont="1" applyFill="1" applyBorder="1" applyAlignment="1">
      <alignment horizontal="left"/>
      <protection locked="0"/>
    </xf>
    <xf numFmtId="173" fontId="10" fillId="0" borderId="7" xfId="23" applyNumberFormat="1" applyFont="1" applyFill="1" applyBorder="1">
      <alignment/>
      <protection locked="0"/>
    </xf>
    <xf numFmtId="0" fontId="10" fillId="0" borderId="0" xfId="23" applyNumberFormat="1" applyFont="1" applyAlignment="1">
      <alignment horizontal="right"/>
      <protection locked="0"/>
    </xf>
    <xf numFmtId="173" fontId="10" fillId="0" borderId="13" xfId="23" applyNumberFormat="1" applyFont="1" applyBorder="1">
      <alignment/>
      <protection locked="0"/>
    </xf>
    <xf numFmtId="14" fontId="10" fillId="0" borderId="6" xfId="23" applyNumberFormat="1" applyFont="1" applyBorder="1" quotePrefix="1">
      <alignment/>
      <protection locked="0"/>
    </xf>
    <xf numFmtId="0" fontId="0" fillId="0" borderId="0" xfId="0" applyAlignment="1" quotePrefix="1">
      <alignment/>
    </xf>
    <xf numFmtId="0" fontId="10" fillId="0" borderId="0" xfId="21" applyFont="1">
      <alignment/>
    </xf>
    <xf numFmtId="0" fontId="16" fillId="0" borderId="0" xfId="21" applyFont="1" applyAlignment="1">
      <alignment vertical="top"/>
    </xf>
    <xf numFmtId="0" fontId="13" fillId="0" borderId="0" xfId="21" applyFont="1" applyProtection="1">
      <alignment/>
      <protection locked="0"/>
    </xf>
    <xf numFmtId="0" fontId="10" fillId="0" borderId="0" xfId="21" applyNumberFormat="1" applyFont="1" applyProtection="1">
      <alignment/>
      <protection locked="0"/>
    </xf>
    <xf numFmtId="0" fontId="13" fillId="0" borderId="0" xfId="21" applyNumberFormat="1" applyFont="1" applyProtection="1">
      <alignment/>
      <protection locked="0"/>
    </xf>
    <xf numFmtId="0" fontId="23" fillId="0" borderId="0" xfId="21" applyNumberFormat="1" applyFont="1" applyProtection="1">
      <alignment/>
      <protection locked="0"/>
    </xf>
    <xf numFmtId="0" fontId="16" fillId="0" borderId="0" xfId="21" applyFont="1">
      <alignment/>
    </xf>
    <xf numFmtId="0" fontId="16" fillId="0" borderId="1" xfId="21" applyFont="1" applyBorder="1">
      <alignment/>
    </xf>
    <xf numFmtId="0" fontId="16" fillId="0" borderId="2" xfId="21" applyFont="1" applyBorder="1">
      <alignment/>
    </xf>
    <xf numFmtId="0" fontId="16" fillId="0" borderId="3" xfId="21" applyFont="1" applyBorder="1">
      <alignment/>
    </xf>
    <xf numFmtId="0" fontId="16" fillId="0" borderId="0" xfId="21" applyFont="1" applyBorder="1">
      <alignment/>
    </xf>
    <xf numFmtId="0" fontId="16" fillId="0" borderId="0" xfId="21" applyNumberFormat="1" applyFont="1" applyBorder="1" applyAlignment="1" applyProtection="1">
      <alignment horizontal="left"/>
      <protection locked="0"/>
    </xf>
    <xf numFmtId="0" fontId="16" fillId="0" borderId="4" xfId="21" applyFont="1" applyBorder="1">
      <alignment/>
    </xf>
    <xf numFmtId="0" fontId="16" fillId="0" borderId="6" xfId="21" applyNumberFormat="1" applyFont="1" applyBorder="1" applyProtection="1">
      <alignment/>
      <protection locked="0"/>
    </xf>
    <xf numFmtId="0" fontId="16" fillId="0" borderId="8" xfId="21" applyNumberFormat="1" applyFont="1" applyBorder="1" applyProtection="1">
      <alignment/>
      <protection locked="0"/>
    </xf>
    <xf numFmtId="0" fontId="16" fillId="0" borderId="0" xfId="21" applyNumberFormat="1" applyFont="1" applyBorder="1" applyProtection="1">
      <alignment/>
      <protection locked="0"/>
    </xf>
    <xf numFmtId="3" fontId="16" fillId="0" borderId="15" xfId="21" applyNumberFormat="1" applyFont="1" applyBorder="1" applyProtection="1">
      <alignment/>
      <protection locked="0"/>
    </xf>
    <xf numFmtId="0" fontId="16" fillId="0" borderId="1" xfId="21" applyNumberFormat="1" applyFont="1" applyBorder="1" applyProtection="1">
      <alignment/>
      <protection locked="0"/>
    </xf>
    <xf numFmtId="3" fontId="16" fillId="0" borderId="3" xfId="21" applyNumberFormat="1" applyFont="1" applyBorder="1" applyProtection="1">
      <alignment/>
      <protection locked="0"/>
    </xf>
    <xf numFmtId="3" fontId="16" fillId="0" borderId="0" xfId="21" applyNumberFormat="1" applyFont="1" applyBorder="1" applyProtection="1">
      <alignment/>
      <protection locked="0"/>
    </xf>
    <xf numFmtId="0" fontId="16" fillId="0" borderId="16" xfId="21" applyNumberFormat="1" applyFont="1" applyBorder="1" applyAlignment="1" applyProtection="1">
      <alignment horizontal="left"/>
      <protection locked="0"/>
    </xf>
    <xf numFmtId="0" fontId="16" fillId="0" borderId="5" xfId="21" applyFont="1" applyBorder="1">
      <alignment/>
    </xf>
    <xf numFmtId="0" fontId="16" fillId="0" borderId="16" xfId="21" applyNumberFormat="1" applyFont="1" applyBorder="1" applyAlignment="1" applyProtection="1">
      <alignment horizontal="right"/>
      <protection locked="0"/>
    </xf>
    <xf numFmtId="174" fontId="16" fillId="0" borderId="4" xfId="21" applyNumberFormat="1" applyFont="1" applyBorder="1" applyAlignment="1">
      <alignment horizontal="right"/>
    </xf>
    <xf numFmtId="3" fontId="16" fillId="0" borderId="17" xfId="21" applyNumberFormat="1" applyFont="1" applyBorder="1" applyProtection="1">
      <alignment/>
      <protection locked="0"/>
    </xf>
    <xf numFmtId="3" fontId="16" fillId="0" borderId="8" xfId="21" applyNumberFormat="1" applyFont="1" applyBorder="1" applyProtection="1">
      <alignment/>
      <protection locked="0"/>
    </xf>
    <xf numFmtId="0" fontId="16" fillId="0" borderId="16" xfId="21" applyFont="1" applyBorder="1">
      <alignment/>
    </xf>
    <xf numFmtId="3" fontId="16" fillId="0" borderId="16" xfId="21" applyNumberFormat="1" applyFont="1" applyBorder="1" applyAlignment="1" applyProtection="1">
      <alignment horizontal="right"/>
      <protection locked="0"/>
    </xf>
    <xf numFmtId="3" fontId="16" fillId="0" borderId="4" xfId="21" applyNumberFormat="1" applyFont="1" applyBorder="1" applyProtection="1">
      <alignment/>
      <protection locked="0"/>
    </xf>
    <xf numFmtId="3" fontId="16" fillId="0" borderId="6" xfId="21" applyNumberFormat="1" applyFont="1" applyBorder="1" applyProtection="1">
      <alignment/>
      <protection locked="0"/>
    </xf>
    <xf numFmtId="0" fontId="24" fillId="0" borderId="0" xfId="21" applyFont="1">
      <alignment/>
    </xf>
    <xf numFmtId="173" fontId="10" fillId="0" borderId="0" xfId="21" applyNumberFormat="1" applyFont="1" applyProtection="1">
      <alignment/>
      <protection locked="0"/>
    </xf>
    <xf numFmtId="0" fontId="24" fillId="0" borderId="0" xfId="21" applyFont="1" applyAlignment="1">
      <alignment horizontal="left"/>
    </xf>
    <xf numFmtId="174" fontId="16" fillId="0" borderId="4" xfId="21" applyNumberFormat="1" applyFont="1" applyBorder="1" applyAlignment="1" applyProtection="1">
      <alignment horizontal="right"/>
      <protection locked="0"/>
    </xf>
    <xf numFmtId="0" fontId="16" fillId="0" borderId="16" xfId="21" applyFont="1" applyBorder="1" applyAlignment="1">
      <alignment horizontal="right"/>
    </xf>
    <xf numFmtId="0" fontId="24" fillId="0" borderId="0" xfId="21" applyFont="1" applyAlignment="1">
      <alignment horizontal="center"/>
    </xf>
    <xf numFmtId="0" fontId="16" fillId="0" borderId="6" xfId="21" applyFont="1" applyBorder="1">
      <alignment/>
    </xf>
    <xf numFmtId="0" fontId="16" fillId="0" borderId="16" xfId="21" applyNumberFormat="1" applyFont="1" applyBorder="1" applyProtection="1">
      <alignment/>
      <protection locked="0"/>
    </xf>
    <xf numFmtId="0" fontId="16" fillId="0" borderId="4" xfId="21" applyNumberFormat="1" applyFont="1" applyBorder="1" applyProtection="1">
      <alignment/>
      <protection locked="0"/>
    </xf>
    <xf numFmtId="10" fontId="16" fillId="0" borderId="5" xfId="21" applyNumberFormat="1" applyFont="1" applyBorder="1" applyProtection="1">
      <alignment/>
      <protection locked="0"/>
    </xf>
    <xf numFmtId="10" fontId="16" fillId="0" borderId="0" xfId="21" applyNumberFormat="1" applyFont="1" applyBorder="1" applyProtection="1">
      <alignment/>
      <protection locked="0"/>
    </xf>
    <xf numFmtId="0" fontId="16" fillId="0" borderId="17" xfId="21" applyNumberFormat="1" applyFont="1" applyBorder="1" applyProtection="1">
      <alignment/>
      <protection locked="0"/>
    </xf>
    <xf numFmtId="10" fontId="16" fillId="0" borderId="8" xfId="21" applyNumberFormat="1" applyFont="1" applyBorder="1" applyProtection="1">
      <alignment/>
      <protection locked="0"/>
    </xf>
    <xf numFmtId="14" fontId="10" fillId="0" borderId="0" xfId="21" applyNumberFormat="1" applyFont="1" applyAlignment="1">
      <alignment horizontal="left"/>
    </xf>
    <xf numFmtId="3" fontId="10" fillId="0" borderId="0" xfId="21" applyNumberFormat="1" applyFont="1" applyAlignment="1" applyProtection="1">
      <alignment horizontal="right"/>
      <protection locked="0"/>
    </xf>
    <xf numFmtId="3" fontId="10" fillId="0" borderId="0" xfId="21" applyNumberFormat="1" applyFont="1" applyProtection="1">
      <alignment/>
      <protection locked="0"/>
    </xf>
    <xf numFmtId="172" fontId="10" fillId="0" borderId="0" xfId="21" applyNumberFormat="1" applyFont="1" applyProtection="1">
      <alignment/>
      <protection locked="0"/>
    </xf>
    <xf numFmtId="0" fontId="25" fillId="0" borderId="0" xfId="22" applyFont="1" applyProtection="1">
      <alignment/>
      <protection locked="0"/>
    </xf>
    <xf numFmtId="0" fontId="26" fillId="0" borderId="0" xfId="22" applyNumberFormat="1" applyFont="1" applyProtection="1">
      <alignment/>
      <protection locked="0"/>
    </xf>
    <xf numFmtId="0" fontId="26" fillId="0" borderId="0" xfId="22" applyFont="1">
      <alignment/>
    </xf>
    <xf numFmtId="0" fontId="25" fillId="0" borderId="0" xfId="22" applyNumberFormat="1" applyFont="1" applyProtection="1">
      <alignment/>
      <protection locked="0"/>
    </xf>
    <xf numFmtId="0" fontId="27" fillId="0" borderId="0" xfId="22" applyNumberFormat="1" applyFont="1" applyProtection="1">
      <alignment/>
      <protection locked="0"/>
    </xf>
    <xf numFmtId="0" fontId="26" fillId="0" borderId="1" xfId="22" applyNumberFormat="1" applyFont="1" applyBorder="1" applyProtection="1">
      <alignment/>
      <protection locked="0"/>
    </xf>
    <xf numFmtId="0" fontId="26" fillId="0" borderId="2" xfId="22" applyNumberFormat="1" applyFont="1" applyBorder="1" applyProtection="1">
      <alignment/>
      <protection locked="0"/>
    </xf>
    <xf numFmtId="0" fontId="26" fillId="0" borderId="3" xfId="22" applyNumberFormat="1" applyFont="1" applyBorder="1" applyProtection="1">
      <alignment/>
      <protection locked="0"/>
    </xf>
    <xf numFmtId="0" fontId="26" fillId="0" borderId="1" xfId="22" applyFont="1" applyBorder="1">
      <alignment/>
    </xf>
    <xf numFmtId="0" fontId="26" fillId="0" borderId="2" xfId="22" applyNumberFormat="1" applyFont="1" applyBorder="1" applyAlignment="1" applyProtection="1">
      <alignment horizontal="centerContinuous"/>
      <protection locked="0"/>
    </xf>
    <xf numFmtId="0" fontId="26" fillId="0" borderId="3" xfId="22" applyFont="1" applyBorder="1" applyAlignment="1">
      <alignment horizontal="centerContinuous"/>
    </xf>
    <xf numFmtId="0" fontId="26" fillId="0" borderId="6" xfId="22" applyNumberFormat="1" applyFont="1" applyBorder="1" applyProtection="1">
      <alignment/>
      <protection locked="0"/>
    </xf>
    <xf numFmtId="0" fontId="26" fillId="0" borderId="7" xfId="22" applyNumberFormat="1" applyFont="1" applyBorder="1" applyProtection="1">
      <alignment/>
      <protection locked="0"/>
    </xf>
    <xf numFmtId="0" fontId="26" fillId="0" borderId="8" xfId="22" applyNumberFormat="1" applyFont="1" applyBorder="1" applyProtection="1">
      <alignment/>
      <protection locked="0"/>
    </xf>
    <xf numFmtId="0" fontId="26" fillId="0" borderId="6" xfId="22" applyFont="1" applyBorder="1">
      <alignment/>
    </xf>
    <xf numFmtId="0" fontId="26" fillId="0" borderId="7" xfId="22" applyNumberFormat="1" applyFont="1" applyBorder="1" applyAlignment="1" applyProtection="1">
      <alignment horizontal="centerContinuous"/>
      <protection locked="0"/>
    </xf>
    <xf numFmtId="0" fontId="26" fillId="0" borderId="8" xfId="22" applyFont="1" applyBorder="1" applyAlignment="1">
      <alignment horizontal="centerContinuous"/>
    </xf>
    <xf numFmtId="0" fontId="26" fillId="0" borderId="6" xfId="22" applyNumberFormat="1" applyFont="1" applyBorder="1" applyAlignment="1" applyProtection="1">
      <alignment horizontal="right"/>
      <protection locked="0"/>
    </xf>
    <xf numFmtId="0" fontId="26" fillId="0" borderId="7" xfId="22" applyNumberFormat="1" applyFont="1" applyBorder="1" applyAlignment="1" applyProtection="1">
      <alignment horizontal="right"/>
      <protection locked="0"/>
    </xf>
    <xf numFmtId="0" fontId="26" fillId="0" borderId="8" xfId="22" applyFont="1" applyBorder="1">
      <alignment/>
    </xf>
    <xf numFmtId="0" fontId="28" fillId="0" borderId="14" xfId="22" applyNumberFormat="1" applyFont="1" applyBorder="1" applyProtection="1">
      <alignment/>
      <protection locked="0"/>
    </xf>
    <xf numFmtId="173" fontId="26" fillId="0" borderId="7" xfId="22" applyNumberFormat="1" applyFont="1" applyBorder="1" applyProtection="1">
      <alignment/>
      <protection locked="0"/>
    </xf>
    <xf numFmtId="0" fontId="26" fillId="0" borderId="4" xfId="22" applyNumberFormat="1" applyFont="1" applyBorder="1" applyProtection="1">
      <alignment/>
      <protection locked="0"/>
    </xf>
    <xf numFmtId="173" fontId="26" fillId="0" borderId="0" xfId="22" applyNumberFormat="1" applyFont="1" applyProtection="1">
      <alignment/>
      <protection locked="0"/>
    </xf>
    <xf numFmtId="0" fontId="26" fillId="0" borderId="4" xfId="22" applyFont="1" applyBorder="1">
      <alignment/>
    </xf>
    <xf numFmtId="0" fontId="26" fillId="0" borderId="5" xfId="22" applyFont="1" applyBorder="1">
      <alignment/>
    </xf>
    <xf numFmtId="173" fontId="29" fillId="0" borderId="0" xfId="22" applyNumberFormat="1" applyFont="1" applyProtection="1">
      <alignment/>
      <protection locked="0"/>
    </xf>
    <xf numFmtId="1" fontId="26" fillId="0" borderId="7" xfId="22" applyNumberFormat="1" applyFont="1" applyBorder="1" applyProtection="1">
      <alignment/>
      <protection locked="0"/>
    </xf>
    <xf numFmtId="0" fontId="26" fillId="0" borderId="4" xfId="22" applyNumberFormat="1" applyFont="1" applyBorder="1" applyAlignment="1" applyProtection="1">
      <alignment horizontal="right"/>
      <protection locked="0"/>
    </xf>
    <xf numFmtId="173" fontId="26" fillId="0" borderId="0" xfId="22" applyNumberFormat="1" applyFont="1" applyBorder="1" applyAlignment="1" applyProtection="1">
      <alignment horizontal="right"/>
      <protection locked="0"/>
    </xf>
    <xf numFmtId="173" fontId="26" fillId="0" borderId="0" xfId="22" applyNumberFormat="1" applyFont="1" applyBorder="1" applyProtection="1">
      <alignment/>
      <protection locked="0"/>
    </xf>
    <xf numFmtId="0" fontId="26" fillId="0" borderId="2" xfId="22" applyNumberFormat="1" applyFont="1" applyBorder="1" applyAlignment="1" applyProtection="1">
      <alignment horizontal="right"/>
      <protection locked="0"/>
    </xf>
    <xf numFmtId="173" fontId="26" fillId="0" borderId="2" xfId="22" applyNumberFormat="1" applyFont="1" applyBorder="1" applyAlignment="1" applyProtection="1">
      <alignment horizontal="right"/>
      <protection locked="0"/>
    </xf>
    <xf numFmtId="173" fontId="26" fillId="0" borderId="3" xfId="22" applyNumberFormat="1" applyFont="1" applyBorder="1" applyProtection="1">
      <alignment/>
      <protection locked="0"/>
    </xf>
    <xf numFmtId="1" fontId="26" fillId="0" borderId="7" xfId="17" applyNumberFormat="1" applyFont="1" applyBorder="1" applyAlignment="1" applyProtection="1" quotePrefix="1">
      <alignment horizontal="center"/>
      <protection locked="0"/>
    </xf>
    <xf numFmtId="184" fontId="26" fillId="0" borderId="7" xfId="17" applyNumberFormat="1" applyFont="1" applyBorder="1" applyAlignment="1" applyProtection="1" quotePrefix="1">
      <alignment horizontal="center"/>
      <protection locked="0"/>
    </xf>
    <xf numFmtId="173" fontId="26" fillId="0" borderId="8" xfId="22" applyNumberFormat="1" applyFont="1" applyBorder="1" applyProtection="1">
      <alignment/>
      <protection locked="0"/>
    </xf>
    <xf numFmtId="184" fontId="26" fillId="0" borderId="7" xfId="17" applyNumberFormat="1" applyFont="1" applyBorder="1" applyAlignment="1" applyProtection="1">
      <alignment horizontal="center"/>
      <protection locked="0"/>
    </xf>
    <xf numFmtId="0" fontId="26" fillId="0" borderId="16" xfId="22" applyNumberFormat="1" applyFont="1" applyBorder="1" applyProtection="1">
      <alignment/>
      <protection locked="0"/>
    </xf>
    <xf numFmtId="173" fontId="26" fillId="0" borderId="5" xfId="22" applyNumberFormat="1" applyFont="1" applyBorder="1" applyProtection="1">
      <alignment/>
      <protection locked="0"/>
    </xf>
    <xf numFmtId="0" fontId="26" fillId="0" borderId="17" xfId="22" applyNumberFormat="1" applyFont="1" applyBorder="1" applyProtection="1">
      <alignment/>
      <protection locked="0"/>
    </xf>
    <xf numFmtId="0" fontId="26" fillId="0" borderId="7" xfId="22" applyFont="1" applyBorder="1">
      <alignment/>
    </xf>
    <xf numFmtId="0" fontId="26" fillId="0" borderId="15" xfId="22" applyNumberFormat="1" applyFont="1" applyBorder="1" applyProtection="1">
      <alignment/>
      <protection locked="0"/>
    </xf>
    <xf numFmtId="0" fontId="26" fillId="0" borderId="3" xfId="22" applyFont="1" applyBorder="1">
      <alignment/>
    </xf>
    <xf numFmtId="0" fontId="26" fillId="0" borderId="0" xfId="22" applyNumberFormat="1" applyFont="1" applyAlignment="1" applyProtection="1">
      <alignment horizontal="right"/>
      <protection locked="0"/>
    </xf>
    <xf numFmtId="0" fontId="26" fillId="0" borderId="5" xfId="22" applyNumberFormat="1" applyFont="1" applyBorder="1" applyProtection="1">
      <alignment/>
      <protection locked="0"/>
    </xf>
    <xf numFmtId="0" fontId="26" fillId="0" borderId="16" xfId="22" applyFont="1" applyBorder="1">
      <alignment/>
    </xf>
    <xf numFmtId="172" fontId="26" fillId="0" borderId="0" xfId="22" applyNumberFormat="1" applyFont="1" applyProtection="1">
      <alignment/>
      <protection locked="0"/>
    </xf>
    <xf numFmtId="172" fontId="26" fillId="0" borderId="5" xfId="22" applyNumberFormat="1" applyFont="1" applyBorder="1" applyProtection="1">
      <alignment/>
      <protection locked="0"/>
    </xf>
    <xf numFmtId="0" fontId="26" fillId="0" borderId="17" xfId="22" applyFont="1" applyBorder="1">
      <alignment/>
    </xf>
    <xf numFmtId="0" fontId="26" fillId="0" borderId="2" xfId="22" applyFont="1" applyBorder="1">
      <alignment/>
    </xf>
    <xf numFmtId="0" fontId="26" fillId="0" borderId="0" xfId="22" applyFont="1" applyBorder="1">
      <alignment/>
    </xf>
    <xf numFmtId="169" fontId="26" fillId="0" borderId="0" xfId="22" applyNumberFormat="1" applyFont="1" applyAlignment="1" applyProtection="1">
      <alignment horizontal="left"/>
      <protection locked="0"/>
    </xf>
    <xf numFmtId="0" fontId="9" fillId="0" borderId="1" xfId="25" applyNumberFormat="1" applyFont="1" applyBorder="1" applyProtection="1">
      <alignment/>
      <protection locked="0"/>
    </xf>
    <xf numFmtId="0" fontId="10" fillId="0" borderId="2" xfId="25" applyFont="1" applyBorder="1">
      <alignment/>
    </xf>
    <xf numFmtId="0" fontId="9" fillId="0" borderId="2" xfId="25" applyNumberFormat="1" applyFont="1" applyBorder="1" applyProtection="1">
      <alignment/>
      <protection locked="0"/>
    </xf>
    <xf numFmtId="0" fontId="10" fillId="0" borderId="2" xfId="25" applyNumberFormat="1" applyFont="1" applyBorder="1" applyProtection="1">
      <alignment/>
      <protection locked="0"/>
    </xf>
    <xf numFmtId="0" fontId="10" fillId="0" borderId="3" xfId="25" applyFont="1" applyBorder="1" applyAlignment="1">
      <alignment horizontal="right"/>
    </xf>
    <xf numFmtId="0" fontId="10" fillId="0" borderId="0" xfId="25" applyFont="1">
      <alignment/>
    </xf>
    <xf numFmtId="0" fontId="9" fillId="0" borderId="4" xfId="25" applyNumberFormat="1" applyFont="1" applyBorder="1" applyProtection="1">
      <alignment/>
      <protection locked="0"/>
    </xf>
    <xf numFmtId="0" fontId="9" fillId="0" borderId="0" xfId="25" applyNumberFormat="1" applyFont="1" applyBorder="1" applyProtection="1">
      <alignment/>
      <protection locked="0"/>
    </xf>
    <xf numFmtId="0" fontId="10" fillId="0" borderId="0" xfId="25" applyNumberFormat="1" applyFont="1" applyBorder="1" applyProtection="1">
      <alignment/>
      <protection locked="0"/>
    </xf>
    <xf numFmtId="0" fontId="10" fillId="0" borderId="5" xfId="25" applyFont="1" applyBorder="1">
      <alignment/>
    </xf>
    <xf numFmtId="0" fontId="11" fillId="0" borderId="6" xfId="25" applyNumberFormat="1" applyFont="1" applyBorder="1" applyProtection="1">
      <alignment/>
      <protection locked="0"/>
    </xf>
    <xf numFmtId="0" fontId="10" fillId="0" borderId="7" xfId="25" applyNumberFormat="1" applyFont="1" applyBorder="1" applyProtection="1">
      <alignment/>
      <protection locked="0"/>
    </xf>
    <xf numFmtId="0" fontId="10" fillId="0" borderId="7" xfId="25" applyFont="1" applyBorder="1">
      <alignment/>
    </xf>
    <xf numFmtId="0" fontId="10" fillId="0" borderId="8" xfId="25" applyFont="1" applyBorder="1">
      <alignment/>
    </xf>
    <xf numFmtId="0" fontId="10" fillId="0" borderId="1" xfId="25" applyFont="1" applyBorder="1">
      <alignment/>
    </xf>
    <xf numFmtId="0" fontId="10" fillId="0" borderId="3" xfId="25" applyNumberFormat="1" applyFont="1" applyBorder="1" applyProtection="1">
      <alignment/>
      <protection locked="0"/>
    </xf>
    <xf numFmtId="0" fontId="10" fillId="0" borderId="2" xfId="25" applyNumberFormat="1" applyFont="1" applyBorder="1" applyAlignment="1" applyProtection="1">
      <alignment horizontal="right"/>
      <protection locked="0"/>
    </xf>
    <xf numFmtId="0" fontId="10" fillId="0" borderId="3" xfId="25" applyNumberFormat="1" applyFont="1" applyBorder="1" applyAlignment="1" applyProtection="1">
      <alignment horizontal="right"/>
      <protection locked="0"/>
    </xf>
    <xf numFmtId="0" fontId="10" fillId="0" borderId="0" xfId="25" applyNumberFormat="1" applyFont="1" applyAlignment="1" applyProtection="1">
      <alignment horizontal="right"/>
      <protection locked="0"/>
    </xf>
    <xf numFmtId="0" fontId="10" fillId="0" borderId="5" xfId="25" applyNumberFormat="1" applyFont="1" applyBorder="1" applyAlignment="1" applyProtection="1">
      <alignment horizontal="right"/>
      <protection locked="0"/>
    </xf>
    <xf numFmtId="0" fontId="10" fillId="0" borderId="4" xfId="25" applyFont="1" applyBorder="1">
      <alignment/>
    </xf>
    <xf numFmtId="0" fontId="9" fillId="0" borderId="5" xfId="25" applyFont="1" applyBorder="1">
      <alignment/>
    </xf>
    <xf numFmtId="0" fontId="10" fillId="0" borderId="0" xfId="25" applyFont="1" applyBorder="1">
      <alignment/>
    </xf>
    <xf numFmtId="0" fontId="10" fillId="0" borderId="0" xfId="25" applyNumberFormat="1" applyFont="1" applyBorder="1" applyAlignment="1" applyProtection="1">
      <alignment horizontal="right"/>
      <protection locked="0"/>
    </xf>
    <xf numFmtId="0" fontId="10" fillId="0" borderId="6" xfId="25" applyFont="1" applyBorder="1">
      <alignment/>
    </xf>
    <xf numFmtId="0" fontId="10" fillId="0" borderId="7" xfId="25" applyNumberFormat="1" applyFont="1" applyBorder="1" applyAlignment="1" applyProtection="1">
      <alignment horizontal="right"/>
      <protection locked="0"/>
    </xf>
    <xf numFmtId="0" fontId="10" fillId="0" borderId="8" xfId="25" applyNumberFormat="1" applyFont="1" applyBorder="1" applyAlignment="1" applyProtection="1">
      <alignment horizontal="right"/>
      <protection locked="0"/>
    </xf>
    <xf numFmtId="0" fontId="10" fillId="0" borderId="6" xfId="25" applyFont="1" applyBorder="1" applyAlignment="1">
      <alignment vertical="center"/>
    </xf>
    <xf numFmtId="0" fontId="10" fillId="0" borderId="8" xfId="25" applyNumberFormat="1" applyFont="1" applyBorder="1" applyAlignment="1" applyProtection="1">
      <alignment vertical="center"/>
      <protection locked="0"/>
    </xf>
    <xf numFmtId="0" fontId="10" fillId="0" borderId="7" xfId="25" applyNumberFormat="1" applyFont="1" applyBorder="1" applyAlignment="1" applyProtection="1">
      <alignment vertical="center"/>
      <protection locked="0"/>
    </xf>
    <xf numFmtId="175" fontId="10" fillId="0" borderId="7" xfId="25" applyNumberFormat="1" applyFont="1" applyBorder="1" applyAlignment="1" applyProtection="1">
      <alignment vertical="center"/>
      <protection locked="0"/>
    </xf>
    <xf numFmtId="175" fontId="10" fillId="0" borderId="8" xfId="25" applyNumberFormat="1" applyFont="1" applyBorder="1" applyAlignment="1" applyProtection="1">
      <alignment vertical="center"/>
      <protection locked="0"/>
    </xf>
    <xf numFmtId="0" fontId="10" fillId="0" borderId="4" xfId="25" applyNumberFormat="1" applyFont="1" applyBorder="1" applyProtection="1">
      <alignment/>
      <protection locked="0"/>
    </xf>
    <xf numFmtId="0" fontId="10" fillId="0" borderId="5" xfId="25" applyNumberFormat="1" applyFont="1" applyBorder="1" applyProtection="1">
      <alignment/>
      <protection locked="0"/>
    </xf>
    <xf numFmtId="0" fontId="10" fillId="0" borderId="0" xfId="25" applyNumberFormat="1" applyFont="1" applyProtection="1">
      <alignment/>
      <protection locked="0"/>
    </xf>
    <xf numFmtId="175" fontId="10" fillId="0" borderId="0" xfId="25" applyNumberFormat="1" applyFont="1" applyProtection="1">
      <alignment/>
      <protection locked="0"/>
    </xf>
    <xf numFmtId="175" fontId="10" fillId="0" borderId="5" xfId="25" applyNumberFormat="1" applyFont="1" applyBorder="1" applyProtection="1">
      <alignment/>
      <protection locked="0"/>
    </xf>
    <xf numFmtId="9" fontId="10" fillId="0" borderId="0" xfId="27" applyFont="1" applyAlignment="1">
      <alignment/>
    </xf>
    <xf numFmtId="0" fontId="10" fillId="0" borderId="8" xfId="25" applyNumberFormat="1" applyFont="1" applyBorder="1" applyProtection="1">
      <alignment/>
      <protection locked="0"/>
    </xf>
    <xf numFmtId="175" fontId="10" fillId="0" borderId="7" xfId="25" applyNumberFormat="1" applyFont="1" applyBorder="1" applyProtection="1">
      <alignment/>
      <protection locked="0"/>
    </xf>
    <xf numFmtId="175" fontId="10" fillId="0" borderId="5" xfId="25" applyNumberFormat="1" applyFont="1" applyBorder="1">
      <alignment/>
    </xf>
    <xf numFmtId="0" fontId="9" fillId="0" borderId="14" xfId="25" applyFont="1" applyBorder="1" applyAlignment="1">
      <alignment horizontal="centerContinuous" vertical="center"/>
    </xf>
    <xf numFmtId="175" fontId="9" fillId="0" borderId="12" xfId="25" applyNumberFormat="1" applyFont="1" applyBorder="1" applyAlignment="1">
      <alignment horizontal="centerContinuous" vertical="center"/>
    </xf>
    <xf numFmtId="175" fontId="9" fillId="0" borderId="13" xfId="25" applyNumberFormat="1" applyFont="1" applyBorder="1" applyAlignment="1">
      <alignment horizontal="centerContinuous" vertical="center"/>
    </xf>
    <xf numFmtId="0" fontId="9" fillId="0" borderId="12" xfId="25" applyFont="1" applyBorder="1" applyAlignment="1">
      <alignment horizontal="centerContinuous" vertical="center"/>
    </xf>
    <xf numFmtId="0" fontId="9" fillId="0" borderId="13" xfId="25" applyFont="1" applyBorder="1" applyAlignment="1">
      <alignment horizontal="centerContinuous" vertical="center"/>
    </xf>
    <xf numFmtId="0" fontId="12" fillId="0" borderId="0" xfId="25" applyFont="1" applyBorder="1" applyAlignment="1">
      <alignment horizontal="right"/>
    </xf>
    <xf numFmtId="0" fontId="10" fillId="0" borderId="0" xfId="25" applyFont="1" applyBorder="1" applyAlignment="1">
      <alignment horizontal="right"/>
    </xf>
    <xf numFmtId="0" fontId="10" fillId="0" borderId="5" xfId="25" applyFont="1" applyBorder="1" applyAlignment="1">
      <alignment horizontal="right"/>
    </xf>
    <xf numFmtId="0" fontId="10" fillId="0" borderId="7" xfId="25" applyFont="1" applyBorder="1" applyAlignment="1">
      <alignment horizontal="right"/>
    </xf>
    <xf numFmtId="0" fontId="10" fillId="0" borderId="8" xfId="25" applyFont="1" applyBorder="1" applyAlignment="1">
      <alignment horizontal="right"/>
    </xf>
    <xf numFmtId="0" fontId="10" fillId="0" borderId="1" xfId="25" applyNumberFormat="1" applyFont="1" applyBorder="1" applyAlignment="1" applyProtection="1">
      <alignment vertical="center"/>
      <protection locked="0"/>
    </xf>
    <xf numFmtId="0" fontId="10" fillId="0" borderId="3" xfId="25" applyNumberFormat="1" applyFont="1" applyBorder="1" applyAlignment="1" applyProtection="1">
      <alignment vertical="center"/>
      <protection locked="0"/>
    </xf>
    <xf numFmtId="0" fontId="10" fillId="0" borderId="2" xfId="25" applyNumberFormat="1" applyFont="1" applyBorder="1" applyAlignment="1" applyProtection="1">
      <alignment vertical="center"/>
      <protection locked="0"/>
    </xf>
    <xf numFmtId="175" fontId="10" fillId="0" borderId="2" xfId="25" applyNumberFormat="1" applyFont="1" applyBorder="1" applyAlignment="1" applyProtection="1">
      <alignment vertical="center"/>
      <protection locked="0"/>
    </xf>
    <xf numFmtId="175" fontId="10" fillId="0" borderId="3" xfId="25" applyNumberFormat="1" applyFont="1" applyBorder="1" applyAlignment="1" applyProtection="1">
      <alignment vertical="center"/>
      <protection locked="0"/>
    </xf>
    <xf numFmtId="0" fontId="10" fillId="0" borderId="3" xfId="25" applyFont="1" applyBorder="1" applyAlignment="1">
      <alignment vertical="center"/>
    </xf>
    <xf numFmtId="0" fontId="10" fillId="0" borderId="6" xfId="25" applyNumberFormat="1" applyFont="1" applyBorder="1" applyProtection="1">
      <alignment/>
      <protection locked="0"/>
    </xf>
    <xf numFmtId="175" fontId="10" fillId="0" borderId="0" xfId="25" applyNumberFormat="1" applyFont="1" applyBorder="1" applyProtection="1">
      <alignment/>
      <protection locked="0"/>
    </xf>
    <xf numFmtId="175" fontId="10" fillId="0" borderId="0" xfId="25" applyNumberFormat="1" applyFont="1" applyBorder="1" applyAlignment="1" applyProtection="1">
      <alignment horizontal="right"/>
      <protection locked="0"/>
    </xf>
    <xf numFmtId="0" fontId="9" fillId="0" borderId="1" xfId="25" applyFont="1" applyBorder="1">
      <alignment/>
    </xf>
    <xf numFmtId="0" fontId="9" fillId="0" borderId="4" xfId="25" applyFont="1" applyBorder="1">
      <alignment/>
    </xf>
    <xf numFmtId="0" fontId="11" fillId="0" borderId="6" xfId="25" applyFont="1" applyBorder="1">
      <alignment/>
    </xf>
    <xf numFmtId="0" fontId="10" fillId="0" borderId="3" xfId="25" applyFont="1" applyBorder="1">
      <alignment/>
    </xf>
    <xf numFmtId="0" fontId="9" fillId="0" borderId="0" xfId="25" applyFont="1" applyAlignment="1">
      <alignment horizontal="centerContinuous"/>
    </xf>
    <xf numFmtId="175" fontId="9" fillId="0" borderId="7" xfId="25" applyNumberFormat="1" applyFont="1" applyBorder="1" applyAlignment="1">
      <alignment horizontal="centerContinuous"/>
    </xf>
    <xf numFmtId="175" fontId="9" fillId="0" borderId="8" xfId="25" applyNumberFormat="1" applyFont="1" applyBorder="1" applyAlignment="1">
      <alignment horizontal="centerContinuous"/>
    </xf>
    <xf numFmtId="0" fontId="9" fillId="0" borderId="14" xfId="25" applyFont="1" applyBorder="1" applyAlignment="1">
      <alignment horizontal="centerContinuous"/>
    </xf>
    <xf numFmtId="175" fontId="9" fillId="0" borderId="12" xfId="25" applyNumberFormat="1" applyFont="1" applyBorder="1" applyAlignment="1">
      <alignment horizontal="centerContinuous"/>
    </xf>
    <xf numFmtId="175" fontId="9" fillId="0" borderId="13" xfId="25" applyNumberFormat="1" applyFont="1" applyBorder="1" applyAlignment="1">
      <alignment horizontal="centerContinuous"/>
    </xf>
    <xf numFmtId="0" fontId="9" fillId="0" borderId="12" xfId="25" applyFont="1" applyBorder="1" applyAlignment="1">
      <alignment horizontal="centerContinuous"/>
    </xf>
    <xf numFmtId="0" fontId="9" fillId="0" borderId="13" xfId="25" applyFont="1" applyBorder="1" applyAlignment="1">
      <alignment horizontal="centerContinuous"/>
    </xf>
    <xf numFmtId="0" fontId="10" fillId="0" borderId="2" xfId="25" applyFont="1" applyBorder="1" applyAlignment="1">
      <alignment horizontal="right"/>
    </xf>
    <xf numFmtId="0" fontId="10" fillId="0" borderId="0" xfId="25" applyFont="1" applyAlignment="1">
      <alignment horizontal="right"/>
    </xf>
    <xf numFmtId="0" fontId="10" fillId="0" borderId="14" xfId="25" applyNumberFormat="1" applyFont="1" applyBorder="1" applyAlignment="1" applyProtection="1">
      <alignment vertical="center"/>
      <protection locked="0"/>
    </xf>
    <xf numFmtId="0" fontId="10" fillId="0" borderId="13" xfId="25" applyNumberFormat="1" applyFont="1" applyBorder="1" applyAlignment="1" applyProtection="1">
      <alignment vertical="center"/>
      <protection locked="0"/>
    </xf>
    <xf numFmtId="0" fontId="10" fillId="0" borderId="6" xfId="25" applyNumberFormat="1" applyFont="1" applyBorder="1" applyAlignment="1" applyProtection="1">
      <alignment vertical="center"/>
      <protection locked="0"/>
    </xf>
    <xf numFmtId="0" fontId="10" fillId="0" borderId="8" xfId="25" applyFont="1" applyBorder="1" applyAlignment="1">
      <alignment vertical="center"/>
    </xf>
    <xf numFmtId="175" fontId="10" fillId="0" borderId="0" xfId="25" applyNumberFormat="1" applyFont="1">
      <alignment/>
    </xf>
    <xf numFmtId="175" fontId="10" fillId="0" borderId="0" xfId="25" applyNumberFormat="1" applyFont="1" applyBorder="1">
      <alignment/>
    </xf>
    <xf numFmtId="0" fontId="10" fillId="0" borderId="14" xfId="25" applyFont="1" applyBorder="1" applyAlignment="1">
      <alignment vertical="center"/>
    </xf>
    <xf numFmtId="0" fontId="10" fillId="0" borderId="12" xfId="25" applyNumberFormat="1" applyFont="1" applyBorder="1" applyAlignment="1" applyProtection="1">
      <alignment vertical="center"/>
      <protection locked="0"/>
    </xf>
    <xf numFmtId="0" fontId="10" fillId="0" borderId="12" xfId="25" applyFont="1" applyBorder="1" applyAlignment="1">
      <alignment vertical="center"/>
    </xf>
    <xf numFmtId="175" fontId="10" fillId="0" borderId="12" xfId="25" applyNumberFormat="1" applyFont="1" applyBorder="1" applyAlignment="1" applyProtection="1">
      <alignment vertical="center"/>
      <protection locked="0"/>
    </xf>
    <xf numFmtId="175" fontId="10" fillId="0" borderId="12" xfId="25" applyNumberFormat="1" applyFont="1" applyBorder="1" applyAlignment="1" applyProtection="1">
      <alignment horizontal="right" vertical="center"/>
      <protection locked="0"/>
    </xf>
    <xf numFmtId="175" fontId="10" fillId="0" borderId="12" xfId="25" applyNumberFormat="1" applyFont="1" applyBorder="1" applyProtection="1">
      <alignment/>
      <protection locked="0"/>
    </xf>
    <xf numFmtId="175" fontId="10" fillId="0" borderId="13" xfId="25" applyNumberFormat="1" applyFont="1" applyBorder="1" applyAlignment="1" applyProtection="1">
      <alignment horizontal="right"/>
      <protection locked="0"/>
    </xf>
    <xf numFmtId="0" fontId="10" fillId="0" borderId="6" xfId="25" applyFont="1" applyBorder="1" quotePrefix="1">
      <alignment/>
    </xf>
    <xf numFmtId="0" fontId="9" fillId="0" borderId="1" xfId="26" applyNumberFormat="1" applyFont="1" applyBorder="1" applyProtection="1">
      <alignment/>
      <protection locked="0"/>
    </xf>
    <xf numFmtId="0" fontId="10" fillId="0" borderId="2" xfId="26" applyFont="1" applyBorder="1">
      <alignment/>
    </xf>
    <xf numFmtId="0" fontId="9" fillId="0" borderId="2" xfId="26" applyNumberFormat="1" applyFont="1" applyBorder="1" applyProtection="1">
      <alignment/>
      <protection locked="0"/>
    </xf>
    <xf numFmtId="0" fontId="10" fillId="0" borderId="2" xfId="26" applyNumberFormat="1" applyFont="1" applyBorder="1" applyProtection="1">
      <alignment/>
      <protection locked="0"/>
    </xf>
    <xf numFmtId="0" fontId="10" fillId="0" borderId="3" xfId="26" applyFont="1" applyBorder="1" applyAlignment="1">
      <alignment horizontal="right"/>
    </xf>
    <xf numFmtId="0" fontId="10" fillId="0" borderId="0" xfId="26" applyFont="1">
      <alignment/>
    </xf>
    <xf numFmtId="0" fontId="9" fillId="0" borderId="4" xfId="26" applyNumberFormat="1" applyFont="1" applyBorder="1" applyProtection="1">
      <alignment/>
      <protection locked="0"/>
    </xf>
    <xf numFmtId="0" fontId="10" fillId="0" borderId="0" xfId="26" applyFont="1" applyBorder="1">
      <alignment/>
    </xf>
    <xf numFmtId="0" fontId="9" fillId="0" borderId="0" xfId="26" applyNumberFormat="1" applyFont="1" applyBorder="1" applyProtection="1">
      <alignment/>
      <protection locked="0"/>
    </xf>
    <xf numFmtId="0" fontId="10" fillId="0" borderId="0" xfId="26" applyNumberFormat="1" applyFont="1" applyBorder="1" applyProtection="1">
      <alignment/>
      <protection locked="0"/>
    </xf>
    <xf numFmtId="0" fontId="10" fillId="0" borderId="5" xfId="26" applyFont="1" applyBorder="1">
      <alignment/>
    </xf>
    <xf numFmtId="0" fontId="11" fillId="0" borderId="6" xfId="26" applyFont="1" applyBorder="1">
      <alignment/>
    </xf>
    <xf numFmtId="0" fontId="10" fillId="0" borderId="7" xfId="26" applyFont="1" applyBorder="1">
      <alignment/>
    </xf>
    <xf numFmtId="0" fontId="10" fillId="0" borderId="7" xfId="26" applyNumberFormat="1" applyFont="1" applyBorder="1" applyProtection="1">
      <alignment/>
      <protection locked="0"/>
    </xf>
    <xf numFmtId="0" fontId="10" fillId="0" borderId="8" xfId="26" applyNumberFormat="1" applyFont="1" applyBorder="1" applyProtection="1">
      <alignment/>
      <protection locked="0"/>
    </xf>
    <xf numFmtId="0" fontId="10" fillId="0" borderId="0" xfId="26" applyNumberFormat="1" applyFont="1" applyProtection="1">
      <alignment/>
      <protection locked="0"/>
    </xf>
    <xf numFmtId="0" fontId="10" fillId="0" borderId="0" xfId="26" applyNumberFormat="1" applyFont="1" applyAlignment="1" applyProtection="1">
      <alignment horizontal="right"/>
      <protection locked="0"/>
    </xf>
    <xf numFmtId="0" fontId="10" fillId="0" borderId="1" xfId="26" applyNumberFormat="1" applyFont="1" applyBorder="1" applyProtection="1">
      <alignment/>
      <protection locked="0"/>
    </xf>
    <xf numFmtId="0" fontId="10" fillId="0" borderId="3" xfId="26" applyFont="1" applyBorder="1">
      <alignment/>
    </xf>
    <xf numFmtId="0" fontId="10" fillId="0" borderId="2" xfId="26" applyNumberFormat="1" applyFont="1" applyBorder="1" applyAlignment="1" applyProtection="1">
      <alignment horizontal="right"/>
      <protection locked="0"/>
    </xf>
    <xf numFmtId="0" fontId="10" fillId="0" borderId="1" xfId="26" applyFont="1" applyBorder="1">
      <alignment/>
    </xf>
    <xf numFmtId="0" fontId="10" fillId="0" borderId="3" xfId="26" applyNumberFormat="1" applyFont="1" applyBorder="1" applyAlignment="1" applyProtection="1">
      <alignment horizontal="right"/>
      <protection locked="0"/>
    </xf>
    <xf numFmtId="0" fontId="12" fillId="0" borderId="4" xfId="26" applyFont="1" applyBorder="1">
      <alignment/>
    </xf>
    <xf numFmtId="0" fontId="9" fillId="0" borderId="5" xfId="26" applyFont="1" applyBorder="1">
      <alignment/>
    </xf>
    <xf numFmtId="0" fontId="10" fillId="0" borderId="4" xfId="26" applyFont="1" applyBorder="1">
      <alignment/>
    </xf>
    <xf numFmtId="0" fontId="10" fillId="0" borderId="0" xfId="26" applyNumberFormat="1" applyFont="1" applyBorder="1" applyAlignment="1" applyProtection="1">
      <alignment horizontal="right"/>
      <protection locked="0"/>
    </xf>
    <xf numFmtId="0" fontId="10" fillId="0" borderId="5" xfId="26" applyNumberFormat="1" applyFont="1" applyBorder="1" applyAlignment="1" applyProtection="1">
      <alignment horizontal="right"/>
      <protection locked="0"/>
    </xf>
    <xf numFmtId="0" fontId="10" fillId="0" borderId="6" xfId="26" applyFont="1" applyBorder="1">
      <alignment/>
    </xf>
    <xf numFmtId="0" fontId="10" fillId="0" borderId="8" xfId="26" applyFont="1" applyBorder="1">
      <alignment/>
    </xf>
    <xf numFmtId="0" fontId="10" fillId="0" borderId="6" xfId="26" applyNumberFormat="1" applyFont="1" applyBorder="1" applyAlignment="1" applyProtection="1">
      <alignment horizontal="right"/>
      <protection locked="0"/>
    </xf>
    <xf numFmtId="0" fontId="10" fillId="0" borderId="7" xfId="26" applyNumberFormat="1" applyFont="1" applyBorder="1" applyAlignment="1" applyProtection="1">
      <alignment horizontal="right"/>
      <protection locked="0"/>
    </xf>
    <xf numFmtId="0" fontId="10" fillId="0" borderId="6" xfId="26" applyFont="1" applyBorder="1" applyAlignment="1">
      <alignment vertical="center"/>
    </xf>
    <xf numFmtId="0" fontId="10" fillId="0" borderId="7" xfId="26" applyNumberFormat="1" applyFont="1" applyBorder="1" applyAlignment="1" applyProtection="1">
      <alignment vertical="center"/>
      <protection locked="0"/>
    </xf>
    <xf numFmtId="0" fontId="10" fillId="0" borderId="6" xfId="26" applyNumberFormat="1" applyFont="1" applyBorder="1" applyAlignment="1" applyProtection="1">
      <alignment vertical="center"/>
      <protection locked="0"/>
    </xf>
    <xf numFmtId="175" fontId="10" fillId="0" borderId="7" xfId="26" applyNumberFormat="1" applyFont="1" applyBorder="1" applyAlignment="1" applyProtection="1">
      <alignment vertical="center"/>
      <protection locked="0"/>
    </xf>
    <xf numFmtId="0" fontId="12" fillId="0" borderId="4" xfId="26" applyNumberFormat="1" applyFont="1" applyBorder="1" applyProtection="1">
      <alignment/>
      <protection locked="0"/>
    </xf>
    <xf numFmtId="0" fontId="12" fillId="0" borderId="0" xfId="26" applyNumberFormat="1" applyFont="1" applyBorder="1" applyProtection="1">
      <alignment/>
      <protection locked="0"/>
    </xf>
    <xf numFmtId="0" fontId="10" fillId="0" borderId="4" xfId="26" applyNumberFormat="1" applyFont="1" applyBorder="1" applyProtection="1">
      <alignment/>
      <protection locked="0"/>
    </xf>
    <xf numFmtId="175" fontId="10" fillId="0" borderId="0" xfId="26" applyNumberFormat="1" applyFont="1" applyBorder="1" applyProtection="1">
      <alignment/>
      <protection locked="0"/>
    </xf>
    <xf numFmtId="0" fontId="10" fillId="0" borderId="4" xfId="26" applyFont="1" applyBorder="1" applyAlignment="1">
      <alignment horizontal="right"/>
    </xf>
    <xf numFmtId="175" fontId="10" fillId="0" borderId="0" xfId="26" applyNumberFormat="1" applyFont="1">
      <alignment/>
    </xf>
    <xf numFmtId="0" fontId="10" fillId="0" borderId="18" xfId="26" applyFont="1" applyBorder="1">
      <alignment/>
    </xf>
    <xf numFmtId="0" fontId="10" fillId="0" borderId="19" xfId="26" applyNumberFormat="1" applyFont="1" applyBorder="1" applyProtection="1">
      <alignment/>
      <protection locked="0"/>
    </xf>
    <xf numFmtId="0" fontId="10" fillId="0" borderId="18" xfId="26" applyNumberFormat="1" applyFont="1" applyBorder="1" applyProtection="1">
      <alignment/>
      <protection locked="0"/>
    </xf>
    <xf numFmtId="175" fontId="10" fillId="0" borderId="19" xfId="26" applyNumberFormat="1" applyFont="1" applyBorder="1" applyProtection="1">
      <alignment/>
      <protection locked="0"/>
    </xf>
    <xf numFmtId="0" fontId="10" fillId="0" borderId="19" xfId="26" applyNumberFormat="1" applyFont="1" applyBorder="1" applyAlignment="1" applyProtection="1">
      <alignment horizontal="right"/>
      <protection locked="0"/>
    </xf>
    <xf numFmtId="0" fontId="10" fillId="0" borderId="4" xfId="26" applyNumberFormat="1" applyFont="1" applyBorder="1" applyAlignment="1" applyProtection="1">
      <alignment horizontal="right"/>
      <protection locked="0"/>
    </xf>
    <xf numFmtId="175" fontId="10" fillId="0" borderId="0" xfId="26" applyNumberFormat="1" applyFont="1" applyBorder="1">
      <alignment/>
    </xf>
    <xf numFmtId="0" fontId="10" fillId="0" borderId="0" xfId="26" applyNumberFormat="1" applyFont="1" applyBorder="1" applyAlignment="1" applyProtection="1">
      <alignment horizontal="left"/>
      <protection locked="0"/>
    </xf>
    <xf numFmtId="175" fontId="9" fillId="0" borderId="2" xfId="26" applyNumberFormat="1" applyFont="1" applyBorder="1" applyProtection="1">
      <alignment/>
      <protection locked="0"/>
    </xf>
    <xf numFmtId="0" fontId="10" fillId="0" borderId="6" xfId="26" applyNumberFormat="1" applyFont="1" applyBorder="1" applyProtection="1">
      <alignment/>
      <protection locked="0"/>
    </xf>
    <xf numFmtId="175" fontId="10" fillId="0" borderId="7" xfId="26" applyNumberFormat="1" applyFont="1" applyBorder="1" applyProtection="1">
      <alignment/>
      <protection locked="0"/>
    </xf>
    <xf numFmtId="0" fontId="10" fillId="0" borderId="8" xfId="26" applyNumberFormat="1" applyFont="1" applyBorder="1" applyAlignment="1" applyProtection="1">
      <alignment horizontal="right"/>
      <protection locked="0"/>
    </xf>
    <xf numFmtId="0" fontId="12" fillId="0" borderId="1" xfId="26" applyFont="1" applyBorder="1" quotePrefix="1">
      <alignment/>
    </xf>
    <xf numFmtId="0" fontId="12" fillId="0" borderId="3" xfId="26" applyNumberFormat="1" applyFont="1" applyBorder="1" applyProtection="1">
      <alignment/>
      <protection locked="0"/>
    </xf>
    <xf numFmtId="175" fontId="10" fillId="0" borderId="2" xfId="26" applyNumberFormat="1" applyFont="1" applyBorder="1" applyProtection="1">
      <alignment/>
      <protection locked="0"/>
    </xf>
    <xf numFmtId="0" fontId="10" fillId="0" borderId="5" xfId="26" applyNumberFormat="1" applyFont="1" applyBorder="1" applyProtection="1">
      <alignment/>
      <protection locked="0"/>
    </xf>
    <xf numFmtId="175" fontId="10" fillId="0" borderId="2" xfId="26" applyNumberFormat="1" applyFont="1" applyBorder="1" applyAlignment="1" applyProtection="1">
      <alignment horizontal="right"/>
      <protection locked="0"/>
    </xf>
    <xf numFmtId="175" fontId="10" fillId="0" borderId="0" xfId="26" applyNumberFormat="1" applyFont="1" applyBorder="1" applyAlignment="1" applyProtection="1">
      <alignment horizontal="right"/>
      <protection locked="0"/>
    </xf>
    <xf numFmtId="0" fontId="12" fillId="0" borderId="5" xfId="26" applyNumberFormat="1" applyFont="1" applyBorder="1" applyProtection="1">
      <alignment/>
      <protection locked="0"/>
    </xf>
    <xf numFmtId="175" fontId="10" fillId="0" borderId="3" xfId="26" applyNumberFormat="1" applyFont="1" applyBorder="1" applyAlignment="1" applyProtection="1">
      <alignment horizontal="right"/>
      <protection locked="0"/>
    </xf>
    <xf numFmtId="175" fontId="10" fillId="0" borderId="5" xfId="26" applyNumberFormat="1" applyFont="1" applyBorder="1" applyProtection="1">
      <alignment/>
      <protection locked="0"/>
    </xf>
    <xf numFmtId="0" fontId="10" fillId="0" borderId="20" xfId="26" applyNumberFormat="1" applyFont="1" applyBorder="1" applyProtection="1">
      <alignment/>
      <protection locked="0"/>
    </xf>
    <xf numFmtId="0" fontId="10" fillId="0" borderId="20" xfId="26" applyNumberFormat="1" applyFont="1" applyBorder="1" applyAlignment="1" applyProtection="1">
      <alignment horizontal="right"/>
      <protection locked="0"/>
    </xf>
    <xf numFmtId="175" fontId="10" fillId="0" borderId="5" xfId="26" applyNumberFormat="1" applyFont="1" applyBorder="1" applyAlignment="1" applyProtection="1">
      <alignment horizontal="right"/>
      <protection locked="0"/>
    </xf>
    <xf numFmtId="0" fontId="9" fillId="0" borderId="14" xfId="26" applyFont="1" applyBorder="1" applyAlignment="1">
      <alignment horizontal="centerContinuous" vertical="center"/>
    </xf>
    <xf numFmtId="0" fontId="9" fillId="0" borderId="12" xfId="26" applyFont="1" applyBorder="1" applyAlignment="1">
      <alignment horizontal="centerContinuous" vertical="center"/>
    </xf>
    <xf numFmtId="0" fontId="9" fillId="0" borderId="13" xfId="26" applyFont="1" applyBorder="1" applyAlignment="1">
      <alignment horizontal="centerContinuous" vertical="center"/>
    </xf>
    <xf numFmtId="0" fontId="12" fillId="0" borderId="1" xfId="26" applyFont="1" applyBorder="1" applyAlignment="1">
      <alignment horizontal="right"/>
    </xf>
    <xf numFmtId="0" fontId="10" fillId="0" borderId="2" xfId="26" applyFont="1" applyBorder="1" applyAlignment="1">
      <alignment horizontal="right"/>
    </xf>
    <xf numFmtId="0" fontId="12" fillId="0" borderId="4" xfId="26" applyFont="1" applyBorder="1" applyAlignment="1">
      <alignment horizontal="right"/>
    </xf>
    <xf numFmtId="0" fontId="10" fillId="0" borderId="0" xfId="26" applyFont="1" applyBorder="1" applyAlignment="1">
      <alignment horizontal="right"/>
    </xf>
    <xf numFmtId="0" fontId="10" fillId="0" borderId="5" xfId="26" applyFont="1" applyBorder="1" applyAlignment="1">
      <alignment horizontal="right"/>
    </xf>
    <xf numFmtId="0" fontId="10" fillId="0" borderId="6" xfId="26" applyFont="1" applyBorder="1" applyAlignment="1">
      <alignment horizontal="right"/>
    </xf>
    <xf numFmtId="0" fontId="10" fillId="0" borderId="7" xfId="26" applyFont="1" applyBorder="1" applyAlignment="1">
      <alignment horizontal="right"/>
    </xf>
    <xf numFmtId="0" fontId="10" fillId="0" borderId="8" xfId="26" applyFont="1" applyBorder="1" applyAlignment="1">
      <alignment horizontal="right"/>
    </xf>
    <xf numFmtId="0" fontId="10" fillId="0" borderId="14" xfId="26" applyNumberFormat="1" applyFont="1" applyBorder="1" applyAlignment="1" applyProtection="1">
      <alignment vertical="center"/>
      <protection locked="0"/>
    </xf>
    <xf numFmtId="0" fontId="10" fillId="0" borderId="12" xfId="26" applyNumberFormat="1" applyFont="1" applyBorder="1" applyAlignment="1" applyProtection="1">
      <alignment vertical="center"/>
      <protection locked="0"/>
    </xf>
    <xf numFmtId="175" fontId="10" fillId="0" borderId="12" xfId="26" applyNumberFormat="1" applyFont="1" applyBorder="1" applyAlignment="1" applyProtection="1">
      <alignment vertical="center"/>
      <protection locked="0"/>
    </xf>
    <xf numFmtId="0" fontId="10" fillId="0" borderId="13" xfId="26" applyFont="1" applyBorder="1" applyAlignment="1">
      <alignment vertical="center"/>
    </xf>
    <xf numFmtId="175" fontId="10" fillId="0" borderId="5" xfId="26" applyNumberFormat="1" applyFont="1" applyBorder="1">
      <alignment/>
    </xf>
    <xf numFmtId="175" fontId="10" fillId="0" borderId="3" xfId="26" applyNumberFormat="1" applyFont="1" applyBorder="1">
      <alignment/>
    </xf>
    <xf numFmtId="0" fontId="10" fillId="0" borderId="1" xfId="26" applyFont="1" applyBorder="1" quotePrefix="1">
      <alignment/>
    </xf>
    <xf numFmtId="0" fontId="10" fillId="0" borderId="3" xfId="26" applyNumberFormat="1" applyFont="1" applyBorder="1" applyProtection="1">
      <alignment/>
      <protection locked="0"/>
    </xf>
    <xf numFmtId="0" fontId="10" fillId="0" borderId="0" xfId="26" applyFont="1" applyAlignment="1">
      <alignment horizontal="right"/>
    </xf>
    <xf numFmtId="0" fontId="33" fillId="0" borderId="0" xfId="26" applyFont="1" applyAlignment="1">
      <alignment horizontal="right"/>
    </xf>
    <xf numFmtId="175" fontId="10" fillId="0" borderId="13" xfId="26" applyNumberFormat="1" applyFont="1" applyBorder="1" applyAlignment="1" applyProtection="1">
      <alignment vertical="center"/>
      <protection locked="0"/>
    </xf>
    <xf numFmtId="0" fontId="10" fillId="0" borderId="12" xfId="26" applyFont="1" applyBorder="1" applyAlignment="1">
      <alignment vertical="center"/>
    </xf>
    <xf numFmtId="0" fontId="10" fillId="0" borderId="14" xfId="26" applyFont="1" applyBorder="1">
      <alignment/>
    </xf>
    <xf numFmtId="0" fontId="10" fillId="0" borderId="12" xfId="26" applyFont="1" applyBorder="1">
      <alignment/>
    </xf>
    <xf numFmtId="175" fontId="10" fillId="0" borderId="12" xfId="26" applyNumberFormat="1" applyFont="1" applyBorder="1">
      <alignment/>
    </xf>
    <xf numFmtId="175" fontId="10" fillId="0" borderId="13" xfId="26" applyNumberFormat="1" applyFont="1" applyBorder="1">
      <alignment/>
    </xf>
    <xf numFmtId="175" fontId="10" fillId="0" borderId="2" xfId="26" applyNumberFormat="1" applyFont="1" applyBorder="1">
      <alignment/>
    </xf>
    <xf numFmtId="0" fontId="10" fillId="0" borderId="13" xfId="26" applyFont="1" applyBorder="1">
      <alignment/>
    </xf>
    <xf numFmtId="0" fontId="10" fillId="0" borderId="0" xfId="26" applyFont="1" applyBorder="1" quotePrefix="1">
      <alignment/>
    </xf>
    <xf numFmtId="175" fontId="10" fillId="0" borderId="0" xfId="26" applyNumberFormat="1" applyFont="1" applyProtection="1">
      <alignment/>
      <protection locked="0"/>
    </xf>
    <xf numFmtId="0" fontId="2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1" xfId="24" applyNumberFormat="1" applyFont="1" applyBorder="1" applyProtection="1">
      <alignment/>
      <protection locked="0"/>
    </xf>
    <xf numFmtId="0" fontId="10" fillId="0" borderId="2" xfId="24" applyFont="1" applyBorder="1">
      <alignment/>
    </xf>
    <xf numFmtId="0" fontId="9" fillId="0" borderId="2" xfId="24" applyNumberFormat="1" applyFont="1" applyBorder="1" applyProtection="1">
      <alignment/>
      <protection locked="0"/>
    </xf>
    <xf numFmtId="0" fontId="10" fillId="0" borderId="3" xfId="24" applyFont="1" applyBorder="1" applyAlignment="1">
      <alignment horizontal="right"/>
    </xf>
    <xf numFmtId="0" fontId="9" fillId="0" borderId="0" xfId="24" applyFont="1">
      <alignment/>
    </xf>
    <xf numFmtId="0" fontId="9" fillId="0" borderId="0" xfId="24" applyFont="1" applyBorder="1">
      <alignment/>
    </xf>
    <xf numFmtId="0" fontId="9" fillId="0" borderId="4" xfId="24" applyNumberFormat="1" applyFont="1" applyBorder="1" applyProtection="1">
      <alignment/>
      <protection locked="0"/>
    </xf>
    <xf numFmtId="0" fontId="10" fillId="0" borderId="0" xfId="24" applyFont="1" applyBorder="1">
      <alignment/>
    </xf>
    <xf numFmtId="0" fontId="9" fillId="0" borderId="0" xfId="24" applyNumberFormat="1" applyFont="1" applyBorder="1" applyProtection="1">
      <alignment/>
      <protection locked="0"/>
    </xf>
    <xf numFmtId="0" fontId="9" fillId="0" borderId="5" xfId="24" applyFont="1" applyBorder="1">
      <alignment/>
    </xf>
    <xf numFmtId="0" fontId="11" fillId="0" borderId="6" xfId="24" applyFont="1" applyBorder="1">
      <alignment/>
    </xf>
    <xf numFmtId="0" fontId="10" fillId="0" borderId="7" xfId="24" applyFont="1" applyBorder="1">
      <alignment/>
    </xf>
    <xf numFmtId="0" fontId="10" fillId="0" borderId="7" xfId="24" applyNumberFormat="1" applyFont="1" applyBorder="1" applyProtection="1">
      <alignment/>
      <protection locked="0"/>
    </xf>
    <xf numFmtId="0" fontId="10" fillId="0" borderId="7" xfId="24" applyFont="1" applyBorder="1" applyProtection="1">
      <alignment/>
      <protection locked="0"/>
    </xf>
    <xf numFmtId="0" fontId="10" fillId="0" borderId="8" xfId="24" applyNumberFormat="1" applyFont="1" applyBorder="1" applyAlignment="1" applyProtection="1">
      <alignment horizontal="right"/>
      <protection locked="0"/>
    </xf>
    <xf numFmtId="0" fontId="10" fillId="0" borderId="0" xfId="24" applyNumberFormat="1" applyFont="1" applyProtection="1">
      <alignment/>
      <protection locked="0"/>
    </xf>
    <xf numFmtId="0" fontId="10" fillId="0" borderId="0" xfId="24" applyNumberFormat="1" applyFont="1" applyBorder="1" applyProtection="1">
      <alignment/>
      <protection locked="0"/>
    </xf>
    <xf numFmtId="0" fontId="10" fillId="0" borderId="1" xfId="24" applyNumberFormat="1" applyFont="1" applyBorder="1" applyProtection="1">
      <alignment/>
      <protection locked="0"/>
    </xf>
    <xf numFmtId="0" fontId="10" fillId="0" borderId="2" xfId="24" applyNumberFormat="1" applyFont="1" applyBorder="1" applyAlignment="1" applyProtection="1">
      <alignment horizontal="right"/>
      <protection locked="0"/>
    </xf>
    <xf numFmtId="0" fontId="10" fillId="0" borderId="3" xfId="24" applyNumberFormat="1" applyFont="1" applyBorder="1" applyAlignment="1" applyProtection="1">
      <alignment horizontal="right"/>
      <protection locked="0"/>
    </xf>
    <xf numFmtId="0" fontId="10" fillId="0" borderId="0" xfId="24" applyFont="1">
      <alignment/>
    </xf>
    <xf numFmtId="0" fontId="10" fillId="0" borderId="0" xfId="24" applyNumberFormat="1" applyFont="1" applyAlignment="1" applyProtection="1">
      <alignment horizontal="right"/>
      <protection locked="0"/>
    </xf>
    <xf numFmtId="0" fontId="10" fillId="0" borderId="0" xfId="24" applyFont="1" applyProtection="1">
      <alignment/>
      <protection locked="0"/>
    </xf>
    <xf numFmtId="0" fontId="10" fillId="0" borderId="5" xfId="24" applyNumberFormat="1" applyFont="1" applyBorder="1" applyAlignment="1" applyProtection="1">
      <alignment horizontal="right"/>
      <protection locked="0"/>
    </xf>
    <xf numFmtId="0" fontId="10" fillId="0" borderId="0" xfId="24" applyNumberFormat="1" applyFont="1" applyBorder="1" applyAlignment="1" applyProtection="1">
      <alignment horizontal="right"/>
      <protection locked="0"/>
    </xf>
    <xf numFmtId="0" fontId="9" fillId="0" borderId="4" xfId="24" applyFont="1" applyBorder="1">
      <alignment/>
    </xf>
    <xf numFmtId="0" fontId="10" fillId="0" borderId="4" xfId="24" applyFont="1" applyBorder="1">
      <alignment/>
    </xf>
    <xf numFmtId="0" fontId="10" fillId="0" borderId="6" xfId="24" applyFont="1" applyBorder="1">
      <alignment/>
    </xf>
    <xf numFmtId="0" fontId="10" fillId="0" borderId="6" xfId="24" applyNumberFormat="1" applyFont="1" applyBorder="1" applyAlignment="1" applyProtection="1">
      <alignment horizontal="right"/>
      <protection locked="0"/>
    </xf>
    <xf numFmtId="0" fontId="10" fillId="0" borderId="7" xfId="24" applyNumberFormat="1" applyFont="1" applyBorder="1" applyAlignment="1" applyProtection="1">
      <alignment horizontal="right"/>
      <protection locked="0"/>
    </xf>
    <xf numFmtId="0" fontId="10" fillId="0" borderId="14" xfId="24" applyFont="1" applyBorder="1">
      <alignment/>
    </xf>
    <xf numFmtId="0" fontId="10" fillId="0" borderId="12" xfId="24" applyNumberFormat="1" applyFont="1" applyBorder="1" applyProtection="1">
      <alignment/>
      <protection locked="0"/>
    </xf>
    <xf numFmtId="0" fontId="10" fillId="0" borderId="14" xfId="24" applyNumberFormat="1" applyFont="1" applyBorder="1" applyProtection="1">
      <alignment/>
      <protection locked="0"/>
    </xf>
    <xf numFmtId="175" fontId="10" fillId="0" borderId="12" xfId="24" applyNumberFormat="1" applyFont="1" applyBorder="1" applyProtection="1">
      <alignment/>
      <protection locked="0"/>
    </xf>
    <xf numFmtId="175" fontId="10" fillId="0" borderId="13" xfId="24" applyNumberFormat="1" applyFont="1" applyBorder="1" applyProtection="1">
      <alignment/>
      <protection locked="0"/>
    </xf>
    <xf numFmtId="0" fontId="10" fillId="0" borderId="5" xfId="24" applyFont="1" applyBorder="1">
      <alignment/>
    </xf>
    <xf numFmtId="0" fontId="10" fillId="0" borderId="4" xfId="24" applyFont="1" applyBorder="1" quotePrefix="1">
      <alignment/>
    </xf>
    <xf numFmtId="0" fontId="10" fillId="0" borderId="4" xfId="24" applyNumberFormat="1" applyFont="1" applyBorder="1" applyProtection="1">
      <alignment/>
      <protection locked="0"/>
    </xf>
    <xf numFmtId="175" fontId="10" fillId="0" borderId="0" xfId="24" applyNumberFormat="1" applyFont="1" applyBorder="1" applyProtection="1">
      <alignment/>
      <protection locked="0"/>
    </xf>
    <xf numFmtId="175" fontId="10" fillId="0" borderId="5" xfId="24" applyNumberFormat="1" applyFont="1" applyBorder="1" applyProtection="1">
      <alignment/>
      <protection locked="0"/>
    </xf>
    <xf numFmtId="175" fontId="10" fillId="0" borderId="5" xfId="24" applyNumberFormat="1" applyFont="1" applyBorder="1" applyAlignment="1" applyProtection="1">
      <alignment horizontal="right"/>
      <protection locked="0"/>
    </xf>
    <xf numFmtId="0" fontId="10" fillId="2" borderId="0" xfId="24" applyFont="1" applyFill="1" applyBorder="1" applyAlignment="1">
      <alignment vertical="top" wrapText="1"/>
    </xf>
    <xf numFmtId="0" fontId="10" fillId="2" borderId="4" xfId="24" applyFont="1" applyFill="1" applyBorder="1">
      <alignment/>
    </xf>
    <xf numFmtId="175" fontId="10" fillId="2" borderId="0" xfId="24" applyNumberFormat="1" applyFont="1" applyFill="1" applyBorder="1" applyProtection="1">
      <alignment/>
      <protection locked="0"/>
    </xf>
    <xf numFmtId="175" fontId="10" fillId="2" borderId="5" xfId="24" applyNumberFormat="1" applyFont="1" applyFill="1" applyBorder="1">
      <alignment/>
    </xf>
    <xf numFmtId="0" fontId="10" fillId="2" borderId="0" xfId="24" applyFont="1" applyFill="1" applyBorder="1">
      <alignment/>
    </xf>
    <xf numFmtId="175" fontId="10" fillId="2" borderId="5" xfId="24" applyNumberFormat="1" applyFont="1" applyFill="1" applyBorder="1" applyProtection="1">
      <alignment/>
      <protection locked="0"/>
    </xf>
    <xf numFmtId="0" fontId="10" fillId="2" borderId="0" xfId="24" applyNumberFormat="1" applyFont="1" applyFill="1" applyBorder="1" applyProtection="1">
      <alignment/>
      <protection locked="0"/>
    </xf>
    <xf numFmtId="0" fontId="10" fillId="2" borderId="4" xfId="24" applyNumberFormat="1" applyFont="1" applyFill="1" applyBorder="1" applyProtection="1">
      <alignment/>
      <protection locked="0"/>
    </xf>
    <xf numFmtId="0" fontId="10" fillId="2" borderId="7" xfId="24" applyFont="1" applyFill="1" applyBorder="1">
      <alignment/>
    </xf>
    <xf numFmtId="0" fontId="10" fillId="2" borderId="6" xfId="24" applyFont="1" applyFill="1" applyBorder="1">
      <alignment/>
    </xf>
    <xf numFmtId="175" fontId="10" fillId="2" borderId="7" xfId="24" applyNumberFormat="1" applyFont="1" applyFill="1" applyBorder="1" applyProtection="1">
      <alignment/>
      <protection locked="0"/>
    </xf>
    <xf numFmtId="0" fontId="10" fillId="2" borderId="8" xfId="24" applyNumberFormat="1" applyFont="1" applyFill="1" applyBorder="1" applyAlignment="1" applyProtection="1">
      <alignment horizontal="right"/>
      <protection locked="0"/>
    </xf>
    <xf numFmtId="0" fontId="10" fillId="0" borderId="4" xfId="24" applyNumberFormat="1" applyFont="1" applyBorder="1" applyProtection="1" quotePrefix="1">
      <alignment/>
      <protection locked="0"/>
    </xf>
    <xf numFmtId="0" fontId="10" fillId="0" borderId="0" xfId="24" applyNumberFormat="1" applyFont="1" applyBorder="1" applyAlignment="1" applyProtection="1">
      <alignment vertical="top" wrapText="1"/>
      <protection locked="0"/>
    </xf>
    <xf numFmtId="175" fontId="10" fillId="0" borderId="5" xfId="24" applyNumberFormat="1" applyFont="1" applyBorder="1">
      <alignment/>
    </xf>
    <xf numFmtId="0" fontId="10" fillId="0" borderId="5" xfId="24" applyNumberFormat="1" applyFont="1" applyBorder="1" applyProtection="1">
      <alignment/>
      <protection locked="0"/>
    </xf>
    <xf numFmtId="0" fontId="10" fillId="2" borderId="0" xfId="24" applyFont="1" applyFill="1" applyBorder="1" applyAlignment="1">
      <alignment horizontal="left"/>
    </xf>
    <xf numFmtId="175" fontId="10" fillId="2" borderId="0" xfId="24" applyNumberFormat="1" applyFont="1" applyFill="1" applyBorder="1">
      <alignment/>
    </xf>
    <xf numFmtId="0" fontId="10" fillId="0" borderId="1" xfId="24" applyFont="1" applyBorder="1">
      <alignment/>
    </xf>
    <xf numFmtId="175" fontId="10" fillId="0" borderId="2" xfId="24" applyNumberFormat="1" applyFont="1" applyBorder="1" applyProtection="1">
      <alignment/>
      <protection locked="0"/>
    </xf>
    <xf numFmtId="175" fontId="10" fillId="0" borderId="3" xfId="24" applyNumberFormat="1" applyFont="1" applyBorder="1" applyAlignment="1" applyProtection="1">
      <alignment horizontal="right"/>
      <protection locked="0"/>
    </xf>
    <xf numFmtId="175" fontId="10" fillId="0" borderId="7" xfId="24" applyNumberFormat="1" applyFont="1" applyBorder="1" applyProtection="1">
      <alignment/>
      <protection locked="0"/>
    </xf>
    <xf numFmtId="0" fontId="10" fillId="0" borderId="8" xfId="24" applyFont="1" applyBorder="1">
      <alignment/>
    </xf>
    <xf numFmtId="0" fontId="10" fillId="0" borderId="2" xfId="24" applyFont="1" applyBorder="1" applyAlignment="1">
      <alignment horizontal="right"/>
    </xf>
    <xf numFmtId="0" fontId="10" fillId="0" borderId="4" xfId="24" applyNumberFormat="1" applyFont="1" applyBorder="1" applyAlignment="1" applyProtection="1">
      <alignment horizontal="right"/>
      <protection locked="0"/>
    </xf>
    <xf numFmtId="0" fontId="10" fillId="0" borderId="5" xfId="24" applyNumberFormat="1" applyFont="1" applyBorder="1" applyAlignment="1" applyProtection="1" quotePrefix="1">
      <alignment horizontal="right"/>
      <protection locked="0"/>
    </xf>
    <xf numFmtId="175" fontId="10" fillId="0" borderId="2" xfId="24" applyNumberFormat="1" applyFont="1" applyBorder="1">
      <alignment/>
    </xf>
    <xf numFmtId="0" fontId="9" fillId="0" borderId="1" xfId="24" applyFont="1" applyBorder="1" applyAlignment="1">
      <alignment horizontal="centerContinuous"/>
    </xf>
    <xf numFmtId="0" fontId="9" fillId="0" borderId="2" xfId="24" applyFont="1" applyBorder="1" applyAlignment="1">
      <alignment horizontal="centerContinuous"/>
    </xf>
    <xf numFmtId="0" fontId="9" fillId="0" borderId="3" xfId="24" applyFont="1" applyBorder="1" applyAlignment="1">
      <alignment horizontal="centerContinuous"/>
    </xf>
    <xf numFmtId="0" fontId="12" fillId="0" borderId="1" xfId="24" applyFont="1" applyBorder="1" applyAlignment="1">
      <alignment horizontal="right"/>
    </xf>
    <xf numFmtId="0" fontId="12" fillId="0" borderId="2" xfId="24" applyFont="1" applyBorder="1" applyAlignment="1">
      <alignment horizontal="right"/>
    </xf>
    <xf numFmtId="0" fontId="12" fillId="0" borderId="4" xfId="24" applyFont="1" applyBorder="1" applyAlignment="1">
      <alignment horizontal="right"/>
    </xf>
    <xf numFmtId="0" fontId="10" fillId="0" borderId="0" xfId="24" applyFont="1" applyBorder="1" applyAlignment="1">
      <alignment horizontal="right"/>
    </xf>
    <xf numFmtId="0" fontId="10" fillId="0" borderId="5" xfId="24" applyFont="1" applyBorder="1" applyAlignment="1">
      <alignment horizontal="right"/>
    </xf>
    <xf numFmtId="0" fontId="12" fillId="0" borderId="0" xfId="24" applyFont="1" applyBorder="1" applyAlignment="1">
      <alignment horizontal="right"/>
    </xf>
    <xf numFmtId="0" fontId="10" fillId="0" borderId="6" xfId="24" applyFont="1" applyBorder="1" applyAlignment="1">
      <alignment horizontal="right"/>
    </xf>
    <xf numFmtId="0" fontId="10" fillId="0" borderId="7" xfId="24" applyFont="1" applyBorder="1" applyAlignment="1">
      <alignment horizontal="right"/>
    </xf>
    <xf numFmtId="0" fontId="10" fillId="0" borderId="8" xfId="24" applyFont="1" applyBorder="1" applyAlignment="1">
      <alignment horizontal="right"/>
    </xf>
    <xf numFmtId="0" fontId="10" fillId="0" borderId="4" xfId="24" applyFont="1" applyBorder="1" applyAlignment="1">
      <alignment horizontal="right"/>
    </xf>
    <xf numFmtId="0" fontId="10" fillId="0" borderId="6" xfId="24" applyFont="1" applyBorder="1" applyAlignment="1">
      <alignment vertical="top"/>
    </xf>
    <xf numFmtId="0" fontId="10" fillId="0" borderId="7" xfId="24" applyFont="1" applyBorder="1" applyAlignment="1">
      <alignment vertical="top"/>
    </xf>
    <xf numFmtId="0" fontId="10" fillId="0" borderId="6" xfId="24" applyNumberFormat="1" applyFont="1" applyBorder="1" applyAlignment="1" applyProtection="1">
      <alignment vertical="top"/>
      <protection locked="0"/>
    </xf>
    <xf numFmtId="175" fontId="10" fillId="0" borderId="7" xfId="24" applyNumberFormat="1" applyFont="1" applyBorder="1" applyAlignment="1" applyProtection="1">
      <alignment vertical="top"/>
      <protection locked="0"/>
    </xf>
    <xf numFmtId="175" fontId="10" fillId="0" borderId="8" xfId="24" applyNumberFormat="1" applyFont="1" applyBorder="1" applyAlignment="1" applyProtection="1">
      <alignment vertical="top"/>
      <protection locked="0"/>
    </xf>
    <xf numFmtId="0" fontId="10" fillId="0" borderId="7" xfId="24" applyNumberFormat="1" applyFont="1" applyBorder="1" applyAlignment="1" applyProtection="1">
      <alignment vertical="top"/>
      <protection locked="0"/>
    </xf>
    <xf numFmtId="0" fontId="10" fillId="0" borderId="8" xfId="24" applyFont="1" applyBorder="1" applyAlignment="1">
      <alignment vertical="top"/>
    </xf>
    <xf numFmtId="175" fontId="9" fillId="0" borderId="2" xfId="24" applyNumberFormat="1" applyFont="1" applyBorder="1" applyProtection="1">
      <alignment/>
      <protection locked="0"/>
    </xf>
    <xf numFmtId="0" fontId="10" fillId="0" borderId="1" xfId="24" applyFont="1" applyBorder="1" quotePrefix="1">
      <alignment/>
    </xf>
    <xf numFmtId="0" fontId="10" fillId="0" borderId="1" xfId="24" applyNumberFormat="1" applyFont="1" applyBorder="1" applyAlignment="1" applyProtection="1">
      <alignment horizontal="right"/>
      <protection locked="0"/>
    </xf>
    <xf numFmtId="175" fontId="10" fillId="0" borderId="2" xfId="24" applyNumberFormat="1" applyFont="1" applyBorder="1" applyAlignment="1" applyProtection="1">
      <alignment horizontal="right"/>
      <protection locked="0"/>
    </xf>
    <xf numFmtId="0" fontId="10" fillId="0" borderId="8" xfId="24" applyNumberFormat="1" applyFont="1" applyBorder="1" applyAlignment="1" applyProtection="1" quotePrefix="1">
      <alignment horizontal="right"/>
      <protection locked="0"/>
    </xf>
    <xf numFmtId="175" fontId="10" fillId="0" borderId="0" xfId="24" applyNumberFormat="1" applyFont="1" applyBorder="1" applyAlignment="1" applyProtection="1">
      <alignment horizontal="right"/>
      <protection locked="0"/>
    </xf>
    <xf numFmtId="0" fontId="10" fillId="0" borderId="3" xfId="24" applyFont="1" applyBorder="1">
      <alignment/>
    </xf>
    <xf numFmtId="0" fontId="9" fillId="0" borderId="12" xfId="24" applyFont="1" applyBorder="1" applyAlignment="1">
      <alignment horizontal="centerContinuous"/>
    </xf>
    <xf numFmtId="0" fontId="10" fillId="0" borderId="12" xfId="24" applyFont="1" applyBorder="1" applyAlignment="1">
      <alignment horizontal="centerContinuous"/>
    </xf>
    <xf numFmtId="0" fontId="9" fillId="0" borderId="14" xfId="24" applyFont="1" applyBorder="1" applyAlignment="1">
      <alignment horizontal="centerContinuous"/>
    </xf>
    <xf numFmtId="0" fontId="10" fillId="0" borderId="13" xfId="24" applyFont="1" applyBorder="1" applyAlignment="1">
      <alignment horizontal="centerContinuous"/>
    </xf>
    <xf numFmtId="0" fontId="10" fillId="0" borderId="12" xfId="24" applyFont="1" applyBorder="1">
      <alignment/>
    </xf>
    <xf numFmtId="0" fontId="10" fillId="0" borderId="13" xfId="24" applyFont="1" applyBorder="1">
      <alignment/>
    </xf>
    <xf numFmtId="0" fontId="10" fillId="0" borderId="6" xfId="24" applyNumberFormat="1" applyFont="1" applyBorder="1" applyAlignment="1" applyProtection="1">
      <alignment vertical="center"/>
      <protection locked="0"/>
    </xf>
    <xf numFmtId="0" fontId="10" fillId="0" borderId="7" xfId="24" applyNumberFormat="1" applyFont="1" applyBorder="1" applyAlignment="1" applyProtection="1">
      <alignment vertical="center"/>
      <protection locked="0"/>
    </xf>
    <xf numFmtId="175" fontId="10" fillId="0" borderId="7" xfId="24" applyNumberFormat="1" applyFont="1" applyBorder="1" applyAlignment="1" applyProtection="1">
      <alignment vertical="center"/>
      <protection locked="0"/>
    </xf>
    <xf numFmtId="0" fontId="10" fillId="0" borderId="8" xfId="24" applyNumberFormat="1" applyFont="1" applyBorder="1" applyAlignment="1" applyProtection="1">
      <alignment horizontal="right" vertical="center"/>
      <protection locked="0"/>
    </xf>
    <xf numFmtId="0" fontId="10" fillId="0" borderId="7" xfId="24" applyFont="1" applyBorder="1" applyAlignment="1" applyProtection="1">
      <alignment vertical="center"/>
      <protection locked="0"/>
    </xf>
    <xf numFmtId="173" fontId="10" fillId="0" borderId="7" xfId="24" applyNumberFormat="1" applyFont="1" applyBorder="1" applyAlignment="1" applyProtection="1">
      <alignment vertical="center"/>
      <protection locked="0"/>
    </xf>
    <xf numFmtId="0" fontId="10" fillId="0" borderId="8" xfId="24" applyFont="1" applyBorder="1" applyAlignment="1">
      <alignment vertical="center"/>
    </xf>
    <xf numFmtId="0" fontId="10" fillId="0" borderId="6" xfId="24" applyFont="1" applyBorder="1" quotePrefix="1">
      <alignment/>
    </xf>
  </cellXfs>
  <cellStyles count="17">
    <cellStyle name="Normal" xfId="0"/>
    <cellStyle name="Column Head" xfId="15"/>
    <cellStyle name="Column Head-underline" xfId="16"/>
    <cellStyle name="Comma" xfId="17"/>
    <cellStyle name="Comma [0]" xfId="18"/>
    <cellStyle name="Currency" xfId="19"/>
    <cellStyle name="Currency [0]" xfId="20"/>
    <cellStyle name="Normal_ALUM88T0" xfId="21"/>
    <cellStyle name="Normal_GRADRESP" xfId="22"/>
    <cellStyle name="Normal_PART1" xfId="23"/>
    <cellStyle name="Normal_PART212" xfId="24"/>
    <cellStyle name="Normal_PART34" xfId="25"/>
    <cellStyle name="Normal_PART43" xfId="26"/>
    <cellStyle name="Percent" xfId="27"/>
    <cellStyle name="Percents" xfId="28"/>
    <cellStyle name="Titles" xfId="29"/>
    <cellStyle name="Underline cells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Employment Status of Five-Year Out Alumni</a:t>
            </a:r>
          </a:p>
        </c:rich>
      </c:tx>
      <c:layout>
        <c:manualLayout>
          <c:xMode val="factor"/>
          <c:yMode val="factor"/>
          <c:x val="0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"/>
          <c:y val="0.29375"/>
          <c:w val="0.3895"/>
          <c:h val="0.5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PART1!$B$10:$B$14</c:f>
              <c:strCache/>
            </c:strRef>
          </c:cat>
          <c:val>
            <c:numRef>
              <c:f>PART1!$E$10:$E$13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275"/>
          <c:y val="0.4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Attitude of Alumni Towards: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2545"/>
          <c:w val="0.9485"/>
          <c:h val="0.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PART3!$P$12</c:f>
              <c:strCache>
                <c:ptCount val="1"/>
                <c:pt idx="0">
                  <c:v>University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PART3!$N$13:$N$18</c:f>
              <c:strCache/>
            </c:strRef>
          </c:cat>
          <c:val>
            <c:numRef>
              <c:f>PART3!$P$13:$P$18</c:f>
              <c:numCache/>
            </c:numRef>
          </c:val>
        </c:ser>
        <c:ser>
          <c:idx val="1"/>
          <c:order val="1"/>
          <c:tx>
            <c:strRef>
              <c:f>PART3!$Q$12</c:f>
              <c:strCache>
                <c:ptCount val="1"/>
                <c:pt idx="0">
                  <c:v>Major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PART3!$N$13:$N$18</c:f>
              <c:strCache/>
            </c:strRef>
          </c:cat>
          <c:val>
            <c:numRef>
              <c:f>PART3!$Q$13:$Q$18</c:f>
              <c:numCache/>
            </c:numRef>
          </c:val>
        </c:ser>
        <c:axId val="39438876"/>
        <c:axId val="19405565"/>
      </c:barChart>
      <c:catAx>
        <c:axId val="39438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19405565"/>
        <c:crosses val="autoZero"/>
        <c:auto val="1"/>
        <c:lblOffset val="100"/>
        <c:noMultiLvlLbl val="0"/>
      </c:catAx>
      <c:valAx>
        <c:axId val="19405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4388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2875"/>
          <c:y val="0.16625"/>
          <c:w val="0.5425"/>
          <c:h val="0.07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SIUE Effectiveness in Helping: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24325"/>
          <c:w val="0.9575"/>
          <c:h val="0.73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PART4!$N$14</c:f>
              <c:strCache>
                <c:ptCount val="1"/>
                <c:pt idx="0">
                  <c:v>Extremely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PART4!$O$13:$Z$13</c:f>
              <c:strCache/>
            </c:strRef>
          </c:cat>
          <c:val>
            <c:numRef>
              <c:f>PART4!$O$14:$Z$14</c:f>
              <c:numCache/>
            </c:numRef>
          </c:val>
        </c:ser>
        <c:ser>
          <c:idx val="1"/>
          <c:order val="1"/>
          <c:tx>
            <c:strRef>
              <c:f>PART4!$N$15</c:f>
              <c:strCache>
                <c:ptCount val="1"/>
                <c:pt idx="0">
                  <c:v>Very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PART4!$O$13:$Z$13</c:f>
              <c:strCache/>
            </c:strRef>
          </c:cat>
          <c:val>
            <c:numRef>
              <c:f>PART4!$O$15:$Z$15</c:f>
              <c:numCache/>
            </c:numRef>
          </c:val>
        </c:ser>
        <c:ser>
          <c:idx val="2"/>
          <c:order val="2"/>
          <c:tx>
            <c:strRef>
              <c:f>PART4!$N$16</c:f>
              <c:strCache>
                <c:ptCount val="1"/>
                <c:pt idx="0">
                  <c:v>Moderately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PART4!$O$13:$Z$13</c:f>
              <c:strCache/>
            </c:strRef>
          </c:cat>
          <c:val>
            <c:numRef>
              <c:f>PART4!$O$16:$Z$16</c:f>
              <c:numCache/>
            </c:numRef>
          </c:val>
        </c:ser>
        <c:ser>
          <c:idx val="3"/>
          <c:order val="3"/>
          <c:tx>
            <c:strRef>
              <c:f>PART4!$N$17</c:f>
              <c:strCache>
                <c:ptCount val="1"/>
                <c:pt idx="0">
                  <c:v>Slightly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PART4!$O$13:$Z$13</c:f>
              <c:strCache/>
            </c:strRef>
          </c:cat>
          <c:val>
            <c:numRef>
              <c:f>PART4!$O$17:$Z$17</c:f>
              <c:numCache/>
            </c:numRef>
          </c:val>
        </c:ser>
        <c:ser>
          <c:idx val="4"/>
          <c:order val="4"/>
          <c:tx>
            <c:strRef>
              <c:f>PART4!$N$18</c:f>
              <c:strCache>
                <c:ptCount val="1"/>
                <c:pt idx="0">
                  <c:v>Not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PART4!$O$13:$Z$13</c:f>
              <c:strCache/>
            </c:strRef>
          </c:cat>
          <c:val>
            <c:numRef>
              <c:f>PART4!$O$18:$Z$18</c:f>
              <c:numCache/>
            </c:numRef>
          </c:val>
        </c:ser>
        <c:overlap val="100"/>
        <c:gapWidth val="50"/>
        <c:axId val="40432358"/>
        <c:axId val="28346903"/>
      </c:barChart>
      <c:catAx>
        <c:axId val="404323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28346903"/>
        <c:crosses val="autoZero"/>
        <c:auto val="1"/>
        <c:lblOffset val="100"/>
        <c:noMultiLvlLbl val="0"/>
      </c:catAx>
      <c:valAx>
        <c:axId val="28346903"/>
        <c:scaling>
          <c:orientation val="minMax"/>
        </c:scaling>
        <c:axPos val="t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40432358"/>
        <c:crossesAt val="1"/>
        <c:crossBetween val="between"/>
        <c:dispUnits/>
        <c:majorUnit val="0.2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10475"/>
          <c:w val="0.6305"/>
          <c:h val="0.07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SIUE Effectiveness in  . . . .      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185"/>
          <c:w val="0.9575"/>
          <c:h val="0.832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25" b="0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PART4!$O$13:$Z$13</c:f>
              <c:strCache/>
            </c:strRef>
          </c:cat>
          <c:val>
            <c:numRef>
              <c:f>PART4!$O$22:$Z$22</c:f>
              <c:numCache/>
            </c:numRef>
          </c:val>
        </c:ser>
        <c:axId val="53795536"/>
        <c:axId val="14397777"/>
      </c:barChart>
      <c:catAx>
        <c:axId val="537955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14397777"/>
        <c:crosses val="autoZero"/>
        <c:auto val="1"/>
        <c:lblOffset val="100"/>
        <c:noMultiLvlLbl val="0"/>
      </c:catAx>
      <c:valAx>
        <c:axId val="1439777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/>
                  <a:t>Percent Saying 
Moderately to Extremely Helpful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/>
            </a:pPr>
          </a:p>
        </c:txPr>
        <c:crossAx val="53795536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Importance of College Education to Alum's . . .</a:t>
            </a:r>
          </a:p>
        </c:rich>
      </c:tx>
      <c:layout>
        <c:manualLayout>
          <c:xMode val="factor"/>
          <c:yMode val="factor"/>
          <c:x val="0.002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3525"/>
          <c:w val="0.951"/>
          <c:h val="0.61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PART4!$O$118:$Q$118</c:f>
              <c:strCache/>
            </c:strRef>
          </c:cat>
          <c:val>
            <c:numRef>
              <c:f>PART4!$O$125:$Q$125</c:f>
              <c:numCache/>
            </c:numRef>
          </c:val>
        </c:ser>
        <c:axId val="62471130"/>
        <c:axId val="25369259"/>
      </c:barChart>
      <c:catAx>
        <c:axId val="624711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369259"/>
        <c:crosses val="autoZero"/>
        <c:auto val="1"/>
        <c:lblOffset val="100"/>
        <c:noMultiLvlLbl val="0"/>
      </c:catAx>
      <c:valAx>
        <c:axId val="2536925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Percent Saying Moderately to Very Important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4711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Involvement Since Graduation in . . . </a:t>
            </a:r>
          </a:p>
        </c:rich>
      </c:tx>
      <c:layout>
        <c:manualLayout>
          <c:xMode val="factor"/>
          <c:yMode val="factor"/>
          <c:x val="-0.010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425"/>
          <c:w val="1"/>
          <c:h val="0.848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PART4!$O$149:$V$149</c:f>
              <c:strCache/>
            </c:strRef>
          </c:cat>
          <c:val>
            <c:numRef>
              <c:f>PART4!$O$158:$V$158</c:f>
              <c:numCache/>
            </c:numRef>
          </c:val>
        </c:ser>
        <c:axId val="26996740"/>
        <c:axId val="41644069"/>
      </c:barChart>
      <c:catAx>
        <c:axId val="269967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/>
            </a:pPr>
          </a:p>
        </c:txPr>
        <c:crossAx val="41644069"/>
        <c:crosses val="autoZero"/>
        <c:auto val="1"/>
        <c:lblOffset val="100"/>
        <c:noMultiLvlLbl val="0"/>
      </c:catAx>
      <c:valAx>
        <c:axId val="4164406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Percent Who Are or Have Been Involved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/>
            </a:pPr>
          </a:p>
        </c:txPr>
        <c:crossAx val="26996740"/>
        <c:crossesAt val="1"/>
        <c:crossBetween val="between"/>
        <c:dispUnits/>
        <c:majorUnit val="0.2"/>
        <c:min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Issues Alums Say are Most Important for SIUE to Address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475"/>
          <c:w val="1"/>
          <c:h val="0.806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PART4!$N$204:$N$212</c:f>
              <c:strCache/>
            </c:strRef>
          </c:cat>
          <c:val>
            <c:numRef>
              <c:f>PART4!$O$204:$O$212</c:f>
              <c:numCache/>
            </c:numRef>
          </c:val>
        </c:ser>
        <c:axId val="39252302"/>
        <c:axId val="17726399"/>
      </c:barChart>
      <c:catAx>
        <c:axId val="392523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/>
            </a:pPr>
          </a:p>
        </c:txPr>
        <c:crossAx val="17726399"/>
        <c:crosses val="autoZero"/>
        <c:auto val="1"/>
        <c:lblOffset val="100"/>
        <c:noMultiLvlLbl val="0"/>
      </c:catAx>
      <c:valAx>
        <c:axId val="17726399"/>
        <c:scaling>
          <c:orientation val="minMax"/>
          <c:max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Percent Saying Issue is Among the Top Three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/>
            </a:pPr>
          </a:p>
        </c:txPr>
        <c:crossAx val="39252302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Relative Quality of SIUE Education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PART4!$B$137:$B$141</c:f>
              <c:strCache/>
            </c:strRef>
          </c:cat>
          <c:val>
            <c:numRef>
              <c:f>PART4!$E$137:$E$141</c:f>
              <c:numCache/>
            </c:numRef>
          </c:val>
        </c:ser>
        <c:axId val="25319864"/>
        <c:axId val="26552185"/>
      </c:barChart>
      <c:catAx>
        <c:axId val="25319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6552185"/>
        <c:crosses val="autoZero"/>
        <c:auto val="1"/>
        <c:lblOffset val="100"/>
        <c:noMultiLvlLbl val="0"/>
      </c:catAx>
      <c:valAx>
        <c:axId val="26552185"/>
        <c:scaling>
          <c:orientation val="minMax"/>
          <c:max val="0.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3198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Job Satisfaction of Five-Year
 Out Alumni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1"/>
          <c:y val="0.27725"/>
          <c:w val="0.369"/>
          <c:h val="0.54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000000"/>
              </a:solidFill>
            </c:spPr>
          </c:dPt>
          <c:cat>
            <c:strRef>
              <c:f>PART1!$B$34:$B$40</c:f>
              <c:strCache/>
            </c:strRef>
          </c:cat>
          <c:val>
            <c:numRef>
              <c:f>PART1!$E$34:$E$39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3"/>
          <c:y val="0.307"/>
          <c:w val="0.35875"/>
          <c:h val="0.50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Annual Income of Five-Year Out Alumni Employed Full-Time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25675"/>
          <c:w val="0.952"/>
          <c:h val="0.71125"/>
        </c:manualLayout>
      </c:layout>
      <c:barChart>
        <c:barDir val="bar"/>
        <c:grouping val="stacked"/>
        <c:varyColors val="0"/>
        <c:ser>
          <c:idx val="0"/>
          <c:order val="0"/>
          <c:spPr>
            <a:pattFill prst="pct70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PART1!$B$64:$B$70</c:f>
              <c:strCache/>
            </c:strRef>
          </c:cat>
          <c:val>
            <c:numRef>
              <c:f>PART1!$E$64:$E$70</c:f>
              <c:numCache/>
            </c:numRef>
          </c:val>
        </c:ser>
        <c:overlap val="100"/>
        <c:gapWidth val="50"/>
        <c:axId val="11257458"/>
        <c:axId val="34208259"/>
      </c:barChart>
      <c:catAx>
        <c:axId val="112574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/>
            </a:pPr>
          </a:p>
        </c:txPr>
        <c:crossAx val="34208259"/>
        <c:crosses val="autoZero"/>
        <c:auto val="0"/>
        <c:lblOffset val="100"/>
        <c:noMultiLvlLbl val="0"/>
      </c:catAx>
      <c:valAx>
        <c:axId val="3420825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25745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How Well Bachelor's Degree Prepared Alumni for Career Path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30"/>
      <c:depthPercent val="100"/>
      <c:rAngAx val="1"/>
    </c:view3D>
    <c:plotArea>
      <c:layout>
        <c:manualLayout>
          <c:xMode val="edge"/>
          <c:yMode val="edge"/>
          <c:x val="0.19625"/>
          <c:y val="0.49575"/>
          <c:w val="0.5965"/>
          <c:h val="0.29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Very Well
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Well
36%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Adequately
34%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Inadequately
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Poorly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Very Poorly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PART1!$B$81:$B$86</c:f>
              <c:strCache/>
            </c:strRef>
          </c:cat>
          <c:val>
            <c:numRef>
              <c:f>PART1!$E$81:$E$86</c:f>
              <c:numCache/>
            </c:numRef>
          </c:val>
        </c:ser>
        <c:firstSliceAng val="2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Employment Status of Five-Year Out Alumni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18775"/>
          <c:y val="0.401"/>
          <c:w val="0.60575"/>
          <c:h val="0.33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Not,
 but Seeking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Not, 
not seeking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PART1!$B$10:$B$13</c:f>
              <c:strCache/>
            </c:strRef>
          </c:cat>
          <c:val>
            <c:numRef>
              <c:f>PART1!$E$10:$E$13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Job Satisfaction Five Years After Graduation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20"/>
      <c:depthPercent val="100"/>
      <c:rAngAx val="1"/>
    </c:view3D>
    <c:plotArea>
      <c:layout>
        <c:manualLayout>
          <c:xMode val="edge"/>
          <c:yMode val="edge"/>
          <c:x val="0.185"/>
          <c:y val="0.42325"/>
          <c:w val="0.63825"/>
          <c:h val="0.30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Very Satisfied
37%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Somewhat Satisfied
18%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Somewhat Dissatisfied
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 Dissatisfied
   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Very Dissatisfied
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PART1!$B$34:$B$39</c:f>
              <c:strCache/>
            </c:strRef>
          </c:cat>
          <c:val>
            <c:numRef>
              <c:f>PART1!$E$34:$E$39</c:f>
              <c:numCache/>
            </c:numRef>
          </c:val>
        </c:ser>
        <c:firstSliceAng val="2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Relationship of Current Job to Bachelor's Degree Major</a:t>
            </a:r>
          </a:p>
        </c:rich>
      </c:tx>
      <c:layout>
        <c:manualLayout>
          <c:xMode val="factor"/>
          <c:yMode val="factor"/>
          <c:x val="-0.01025"/>
          <c:y val="0.004"/>
        </c:manualLayout>
      </c:layout>
      <c:spPr>
        <a:noFill/>
        <a:ln>
          <a:noFill/>
        </a:ln>
      </c:spPr>
    </c:title>
    <c:view3D>
      <c:rotX val="1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19675"/>
          <c:y val="0.42225"/>
          <c:w val="0.5505"/>
          <c:h val="0.36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
Closely Related
56%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Unrelated
 (by choice)
11%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/>
                      <a:t>Unrelated          (not by choice)
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/>
                      <a:t>Unrelated
(choice unknown)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PART1!$B$50:$B$54</c:f>
              <c:strCache/>
            </c:strRef>
          </c:cat>
          <c:val>
            <c:numRef>
              <c:f>PART1!$E$50:$E$54</c:f>
              <c:numCache/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Alumni Currently Pursuing an Additional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935"/>
          <c:y val="0.293"/>
          <c:w val="0.40475"/>
          <c:h val="0.62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</c:spPr>
          </c:dPt>
          <c:dPt>
            <c:idx val="1"/>
            <c:spPr>
              <a:solidFill>
                <a:srgbClr val="FFFFCC"/>
              </a:solidFill>
            </c:spPr>
          </c:dPt>
          <c:dPt>
            <c:idx val="2"/>
            <c:explosion val="13"/>
            <c:spPr>
              <a:solidFill>
                <a:srgbClr val="99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Yes, Full Time  
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Yes, Part Time
19%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No
78%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PART2!$B$26:$B$28</c:f>
              <c:strCache/>
            </c:strRef>
          </c:cat>
          <c:val>
            <c:numRef>
              <c:f>PART2!$E$26:$E$28</c:f>
              <c:numCache/>
            </c:numRef>
          </c:val>
        </c:ser>
        <c:firstSliceAng val="40"/>
      </c:pieChart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Alumni With Additional Postsecondary Degrees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3275"/>
          <c:y val="0.306"/>
          <c:w val="0.34075"/>
          <c:h val="0.60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</c:spPr>
          </c:dPt>
          <c:dPt>
            <c:idx val="1"/>
            <c:spPr>
              <a:solidFill>
                <a:srgbClr val="99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Yes                   
24%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No
76%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PART2!$B$10:$B$11</c:f>
              <c:strCache/>
            </c:strRef>
          </c:cat>
          <c:val>
            <c:numRef>
              <c:f>PART2!$C$10:$C$11</c:f>
              <c:numCache/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76200</xdr:rowOff>
    </xdr:from>
    <xdr:to>
      <xdr:col>2</xdr:col>
      <xdr:colOff>885825</xdr:colOff>
      <xdr:row>9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733800" y="1352550"/>
          <a:ext cx="14478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Number of Graduates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57150</xdr:rowOff>
    </xdr:from>
    <xdr:to>
      <xdr:col>8</xdr:col>
      <xdr:colOff>0</xdr:colOff>
      <xdr:row>71</xdr:row>
      <xdr:rowOff>47625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8334375"/>
          <a:ext cx="46101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
 4/26/06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171450</xdr:colOff>
      <xdr:row>4</xdr:row>
      <xdr:rowOff>133350</xdr:rowOff>
    </xdr:from>
    <xdr:to>
      <xdr:col>20</xdr:col>
      <xdr:colOff>333375</xdr:colOff>
      <xdr:row>18</xdr:row>
      <xdr:rowOff>95250</xdr:rowOff>
    </xdr:to>
    <xdr:graphicFrame>
      <xdr:nvGraphicFramePr>
        <xdr:cNvPr id="1" name="Chart 1"/>
        <xdr:cNvGraphicFramePr/>
      </xdr:nvGraphicFramePr>
      <xdr:xfrm>
        <a:off x="10658475" y="781050"/>
        <a:ext cx="38195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114300</xdr:colOff>
      <xdr:row>19</xdr:row>
      <xdr:rowOff>19050</xdr:rowOff>
    </xdr:from>
    <xdr:to>
      <xdr:col>20</xdr:col>
      <xdr:colOff>285750</xdr:colOff>
      <xdr:row>40</xdr:row>
      <xdr:rowOff>28575</xdr:rowOff>
    </xdr:to>
    <xdr:graphicFrame>
      <xdr:nvGraphicFramePr>
        <xdr:cNvPr id="2" name="Chart 2"/>
        <xdr:cNvGraphicFramePr/>
      </xdr:nvGraphicFramePr>
      <xdr:xfrm>
        <a:off x="10601325" y="3514725"/>
        <a:ext cx="382905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133350</xdr:colOff>
      <xdr:row>65</xdr:row>
      <xdr:rowOff>47625</xdr:rowOff>
    </xdr:from>
    <xdr:to>
      <xdr:col>10</xdr:col>
      <xdr:colOff>571500</xdr:colOff>
      <xdr:row>86</xdr:row>
      <xdr:rowOff>38100</xdr:rowOff>
    </xdr:to>
    <xdr:graphicFrame>
      <xdr:nvGraphicFramePr>
        <xdr:cNvPr id="3" name="Chart 3"/>
        <xdr:cNvGraphicFramePr/>
      </xdr:nvGraphicFramePr>
      <xdr:xfrm>
        <a:off x="4638675" y="10277475"/>
        <a:ext cx="38385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304800</xdr:colOff>
      <xdr:row>96</xdr:row>
      <xdr:rowOff>19050</xdr:rowOff>
    </xdr:from>
    <xdr:to>
      <xdr:col>10</xdr:col>
      <xdr:colOff>495300</xdr:colOff>
      <xdr:row>116</xdr:row>
      <xdr:rowOff>19050</xdr:rowOff>
    </xdr:to>
    <xdr:graphicFrame>
      <xdr:nvGraphicFramePr>
        <xdr:cNvPr id="4" name="Chart 4"/>
        <xdr:cNvGraphicFramePr/>
      </xdr:nvGraphicFramePr>
      <xdr:xfrm>
        <a:off x="4810125" y="14697075"/>
        <a:ext cx="3590925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142875</xdr:colOff>
      <xdr:row>4</xdr:row>
      <xdr:rowOff>95250</xdr:rowOff>
    </xdr:from>
    <xdr:to>
      <xdr:col>10</xdr:col>
      <xdr:colOff>561975</xdr:colOff>
      <xdr:row>18</xdr:row>
      <xdr:rowOff>76200</xdr:rowOff>
    </xdr:to>
    <xdr:graphicFrame>
      <xdr:nvGraphicFramePr>
        <xdr:cNvPr id="5" name="Chart 5"/>
        <xdr:cNvGraphicFramePr/>
      </xdr:nvGraphicFramePr>
      <xdr:xfrm>
        <a:off x="4648200" y="742950"/>
        <a:ext cx="3819525" cy="2686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133350</xdr:colOff>
      <xdr:row>19</xdr:row>
      <xdr:rowOff>28575</xdr:rowOff>
    </xdr:from>
    <xdr:to>
      <xdr:col>10</xdr:col>
      <xdr:colOff>542925</xdr:colOff>
      <xdr:row>40</xdr:row>
      <xdr:rowOff>19050</xdr:rowOff>
    </xdr:to>
    <xdr:graphicFrame>
      <xdr:nvGraphicFramePr>
        <xdr:cNvPr id="6" name="Chart 6"/>
        <xdr:cNvGraphicFramePr/>
      </xdr:nvGraphicFramePr>
      <xdr:xfrm>
        <a:off x="4638675" y="3524250"/>
        <a:ext cx="381000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114300</xdr:colOff>
      <xdr:row>46</xdr:row>
      <xdr:rowOff>85725</xdr:rowOff>
    </xdr:from>
    <xdr:to>
      <xdr:col>10</xdr:col>
      <xdr:colOff>533400</xdr:colOff>
      <xdr:row>63</xdr:row>
      <xdr:rowOff>95250</xdr:rowOff>
    </xdr:to>
    <xdr:graphicFrame>
      <xdr:nvGraphicFramePr>
        <xdr:cNvPr id="7" name="Chart 7"/>
        <xdr:cNvGraphicFramePr/>
      </xdr:nvGraphicFramePr>
      <xdr:xfrm>
        <a:off x="4619625" y="7600950"/>
        <a:ext cx="3819525" cy="2438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96</xdr:row>
      <xdr:rowOff>0</xdr:rowOff>
    </xdr:from>
    <xdr:to>
      <xdr:col>4</xdr:col>
      <xdr:colOff>857250</xdr:colOff>
      <xdr:row>96</xdr:row>
      <xdr:rowOff>0</xdr:rowOff>
    </xdr:to>
    <xdr:sp>
      <xdr:nvSpPr>
        <xdr:cNvPr id="1" name="Text 11"/>
        <xdr:cNvSpPr txBox="1">
          <a:spLocks noChangeArrowheads="1"/>
        </xdr:cNvSpPr>
      </xdr:nvSpPr>
      <xdr:spPr>
        <a:xfrm>
          <a:off x="3448050" y="13506450"/>
          <a:ext cx="2047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Male</a:t>
          </a:r>
        </a:p>
      </xdr:txBody>
    </xdr:sp>
    <xdr:clientData/>
  </xdr:twoCellAnchor>
  <xdr:twoCellAnchor>
    <xdr:from>
      <xdr:col>5</xdr:col>
      <xdr:colOff>38100</xdr:colOff>
      <xdr:row>96</xdr:row>
      <xdr:rowOff>0</xdr:rowOff>
    </xdr:from>
    <xdr:to>
      <xdr:col>7</xdr:col>
      <xdr:colOff>676275</xdr:colOff>
      <xdr:row>96</xdr:row>
      <xdr:rowOff>0</xdr:rowOff>
    </xdr:to>
    <xdr:sp>
      <xdr:nvSpPr>
        <xdr:cNvPr id="2" name="Text 12"/>
        <xdr:cNvSpPr txBox="1">
          <a:spLocks noChangeArrowheads="1"/>
        </xdr:cNvSpPr>
      </xdr:nvSpPr>
      <xdr:spPr>
        <a:xfrm>
          <a:off x="5676900" y="13506450"/>
          <a:ext cx="1733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Female</a:t>
          </a:r>
        </a:p>
      </xdr:txBody>
    </xdr:sp>
    <xdr:clientData/>
  </xdr:twoCellAnchor>
  <xdr:twoCellAnchor>
    <xdr:from>
      <xdr:col>5</xdr:col>
      <xdr:colOff>285750</xdr:colOff>
      <xdr:row>24</xdr:row>
      <xdr:rowOff>38100</xdr:rowOff>
    </xdr:from>
    <xdr:to>
      <xdr:col>10</xdr:col>
      <xdr:colOff>571500</xdr:colOff>
      <xdr:row>43</xdr:row>
      <xdr:rowOff>66675</xdr:rowOff>
    </xdr:to>
    <xdr:graphicFrame>
      <xdr:nvGraphicFramePr>
        <xdr:cNvPr id="3" name="Chart 3"/>
        <xdr:cNvGraphicFramePr/>
      </xdr:nvGraphicFramePr>
      <xdr:xfrm>
        <a:off x="5924550" y="3533775"/>
        <a:ext cx="31527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5</xdr:row>
      <xdr:rowOff>9525</xdr:rowOff>
    </xdr:from>
    <xdr:to>
      <xdr:col>10</xdr:col>
      <xdr:colOff>571500</xdr:colOff>
      <xdr:row>23</xdr:row>
      <xdr:rowOff>123825</xdr:rowOff>
    </xdr:to>
    <xdr:graphicFrame>
      <xdr:nvGraphicFramePr>
        <xdr:cNvPr id="4" name="Chart 4"/>
        <xdr:cNvGraphicFramePr/>
      </xdr:nvGraphicFramePr>
      <xdr:xfrm>
        <a:off x="5915025" y="800100"/>
        <a:ext cx="31623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38100</xdr:colOff>
      <xdr:row>123</xdr:row>
      <xdr:rowOff>28575</xdr:rowOff>
    </xdr:from>
    <xdr:to>
      <xdr:col>10</xdr:col>
      <xdr:colOff>819150</xdr:colOff>
      <xdr:row>123</xdr:row>
      <xdr:rowOff>200025</xdr:rowOff>
    </xdr:to>
    <xdr:sp>
      <xdr:nvSpPr>
        <xdr:cNvPr id="5" name="Text 21"/>
        <xdr:cNvSpPr txBox="1">
          <a:spLocks noChangeArrowheads="1"/>
        </xdr:cNvSpPr>
      </xdr:nvSpPr>
      <xdr:spPr>
        <a:xfrm>
          <a:off x="7448550" y="17364075"/>
          <a:ext cx="18764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Other *</a:t>
          </a:r>
        </a:p>
      </xdr:txBody>
    </xdr:sp>
    <xdr:clientData/>
  </xdr:twoCellAnchor>
  <xdr:twoCellAnchor>
    <xdr:from>
      <xdr:col>8</xdr:col>
      <xdr:colOff>38100</xdr:colOff>
      <xdr:row>166</xdr:row>
      <xdr:rowOff>28575</xdr:rowOff>
    </xdr:from>
    <xdr:to>
      <xdr:col>10</xdr:col>
      <xdr:colOff>819150</xdr:colOff>
      <xdr:row>166</xdr:row>
      <xdr:rowOff>200025</xdr:rowOff>
    </xdr:to>
    <xdr:sp>
      <xdr:nvSpPr>
        <xdr:cNvPr id="6" name="Text 21"/>
        <xdr:cNvSpPr txBox="1">
          <a:spLocks noChangeArrowheads="1"/>
        </xdr:cNvSpPr>
      </xdr:nvSpPr>
      <xdr:spPr>
        <a:xfrm>
          <a:off x="7448550" y="23602950"/>
          <a:ext cx="18764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Other *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4</xdr:row>
      <xdr:rowOff>47625</xdr:rowOff>
    </xdr:from>
    <xdr:to>
      <xdr:col>10</xdr:col>
      <xdr:colOff>600075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4552950" y="695325"/>
        <a:ext cx="37909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0.84725</cdr:x>
      <cdr:y>0.169</cdr:y>
    </cdr:from>
    <cdr:to>
      <cdr:x>0.84825</cdr:x>
      <cdr:y>0.25175</cdr:y>
    </cdr:to>
    <cdr:sp>
      <cdr:nvSpPr>
        <cdr:cNvPr id="1" name="Line 1"/>
        <cdr:cNvSpPr>
          <a:spLocks/>
        </cdr:cNvSpPr>
      </cdr:nvSpPr>
      <cdr:spPr>
        <a:xfrm flipV="1">
          <a:off x="3867150" y="952500"/>
          <a:ext cx="0" cy="466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195</xdr:row>
      <xdr:rowOff>0</xdr:rowOff>
    </xdr:from>
    <xdr:to>
      <xdr:col>1</xdr:col>
      <xdr:colOff>962025</xdr:colOff>
      <xdr:row>195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7717750"/>
          <a:ext cx="1247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689</xdr:row>
      <xdr:rowOff>0</xdr:rowOff>
    </xdr:from>
    <xdr:to>
      <xdr:col>7</xdr:col>
      <xdr:colOff>676275</xdr:colOff>
      <xdr:row>689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47625" y="99555300"/>
          <a:ext cx="7153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"Other" includes American Indian/Alaskan Native, Asian/Pacific Islander, Hispanic, and Non-Resident Alien.
3/16/94</a:t>
          </a:r>
        </a:p>
      </xdr:txBody>
    </xdr:sp>
    <xdr:clientData/>
  </xdr:twoCellAnchor>
  <xdr:twoCellAnchor>
    <xdr:from>
      <xdr:col>26</xdr:col>
      <xdr:colOff>123825</xdr:colOff>
      <xdr:row>3</xdr:row>
      <xdr:rowOff>142875</xdr:rowOff>
    </xdr:from>
    <xdr:to>
      <xdr:col>32</xdr:col>
      <xdr:colOff>66675</xdr:colOff>
      <xdr:row>42</xdr:row>
      <xdr:rowOff>66675</xdr:rowOff>
    </xdr:to>
    <xdr:graphicFrame>
      <xdr:nvGraphicFramePr>
        <xdr:cNvPr id="3" name="Chart 3"/>
        <xdr:cNvGraphicFramePr/>
      </xdr:nvGraphicFramePr>
      <xdr:xfrm>
        <a:off x="20440650" y="628650"/>
        <a:ext cx="457200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895350</xdr:colOff>
      <xdr:row>4</xdr:row>
      <xdr:rowOff>76200</xdr:rowOff>
    </xdr:from>
    <xdr:to>
      <xdr:col>15</xdr:col>
      <xdr:colOff>180975</xdr:colOff>
      <xdr:row>4</xdr:row>
      <xdr:rowOff>76200</xdr:rowOff>
    </xdr:to>
    <xdr:sp>
      <xdr:nvSpPr>
        <xdr:cNvPr id="4" name="Line 4"/>
        <xdr:cNvSpPr>
          <a:spLocks/>
        </xdr:cNvSpPr>
      </xdr:nvSpPr>
      <xdr:spPr>
        <a:xfrm flipH="1">
          <a:off x="11734800" y="7239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13</xdr:col>
      <xdr:colOff>104775</xdr:colOff>
      <xdr:row>4</xdr:row>
      <xdr:rowOff>47625</xdr:rowOff>
    </xdr:from>
    <xdr:to>
      <xdr:col>14</xdr:col>
      <xdr:colOff>828675</xdr:colOff>
      <xdr:row>5</xdr:row>
      <xdr:rowOff>133350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067925" y="695325"/>
          <a:ext cx="16002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Moderately to Extremely Helpful</a:t>
          </a:r>
        </a:p>
      </xdr:txBody>
    </xdr:sp>
    <xdr:clientData/>
  </xdr:twoCellAnchor>
  <xdr:twoCellAnchor>
    <xdr:from>
      <xdr:col>5</xdr:col>
      <xdr:colOff>123825</xdr:colOff>
      <xdr:row>4</xdr:row>
      <xdr:rowOff>123825</xdr:rowOff>
    </xdr:from>
    <xdr:to>
      <xdr:col>10</xdr:col>
      <xdr:colOff>838200</xdr:colOff>
      <xdr:row>43</xdr:row>
      <xdr:rowOff>85725</xdr:rowOff>
    </xdr:to>
    <xdr:graphicFrame>
      <xdr:nvGraphicFramePr>
        <xdr:cNvPr id="6" name="Chart 6"/>
        <xdr:cNvGraphicFramePr/>
      </xdr:nvGraphicFramePr>
      <xdr:xfrm>
        <a:off x="5457825" y="771525"/>
        <a:ext cx="3676650" cy="565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123825</xdr:colOff>
      <xdr:row>49</xdr:row>
      <xdr:rowOff>123825</xdr:rowOff>
    </xdr:from>
    <xdr:to>
      <xdr:col>10</xdr:col>
      <xdr:colOff>742950</xdr:colOff>
      <xdr:row>69</xdr:row>
      <xdr:rowOff>9525</xdr:rowOff>
    </xdr:to>
    <xdr:graphicFrame>
      <xdr:nvGraphicFramePr>
        <xdr:cNvPr id="7" name="Chart 7"/>
        <xdr:cNvGraphicFramePr/>
      </xdr:nvGraphicFramePr>
      <xdr:xfrm>
        <a:off x="5457825" y="7400925"/>
        <a:ext cx="358140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133350</xdr:colOff>
      <xdr:row>98</xdr:row>
      <xdr:rowOff>123825</xdr:rowOff>
    </xdr:from>
    <xdr:to>
      <xdr:col>10</xdr:col>
      <xdr:colOff>771525</xdr:colOff>
      <xdr:row>138</xdr:row>
      <xdr:rowOff>9525</xdr:rowOff>
    </xdr:to>
    <xdr:graphicFrame>
      <xdr:nvGraphicFramePr>
        <xdr:cNvPr id="8" name="Chart 8"/>
        <xdr:cNvGraphicFramePr/>
      </xdr:nvGraphicFramePr>
      <xdr:xfrm>
        <a:off x="5467350" y="14497050"/>
        <a:ext cx="3600450" cy="5619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123825</xdr:colOff>
      <xdr:row>146</xdr:row>
      <xdr:rowOff>95250</xdr:rowOff>
    </xdr:from>
    <xdr:to>
      <xdr:col>10</xdr:col>
      <xdr:colOff>781050</xdr:colOff>
      <xdr:row>188</xdr:row>
      <xdr:rowOff>0</xdr:rowOff>
    </xdr:to>
    <xdr:graphicFrame>
      <xdr:nvGraphicFramePr>
        <xdr:cNvPr id="9" name="Chart 9"/>
        <xdr:cNvGraphicFramePr/>
      </xdr:nvGraphicFramePr>
      <xdr:xfrm>
        <a:off x="5457825" y="21421725"/>
        <a:ext cx="3619500" cy="5429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123825</xdr:colOff>
      <xdr:row>69</xdr:row>
      <xdr:rowOff>76200</xdr:rowOff>
    </xdr:from>
    <xdr:to>
      <xdr:col>10</xdr:col>
      <xdr:colOff>771525</xdr:colOff>
      <xdr:row>91</xdr:row>
      <xdr:rowOff>76200</xdr:rowOff>
    </xdr:to>
    <xdr:graphicFrame>
      <xdr:nvGraphicFramePr>
        <xdr:cNvPr id="10" name="Chart 10"/>
        <xdr:cNvGraphicFramePr/>
      </xdr:nvGraphicFramePr>
      <xdr:xfrm>
        <a:off x="5457825" y="10229850"/>
        <a:ext cx="3609975" cy="3143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lumni%20Surveys\alum197\Part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lumni%20Surveys\alum197\PAR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ART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  <sheetName val="Part 2-Schools-charts"/>
    </sheetNames>
    <sheetDataSet>
      <sheetData sheetId="0">
        <row r="1">
          <cell r="A1" t="str">
            <v>Southern Illinois University Edwardsville</v>
          </cell>
        </row>
        <row r="2">
          <cell r="A2" t="str">
            <v>Survey of 1997 Baccalaureate Graduates -- One Year Out</v>
          </cell>
        </row>
        <row r="3">
          <cell r="A3" t="str">
            <v>Survey Responses  --  Part II</v>
          </cell>
        </row>
        <row r="4">
          <cell r="A4" t="str">
            <v>Education Questions</v>
          </cell>
        </row>
        <row r="5">
          <cell r="D5" t="str">
            <v>Percent</v>
          </cell>
          <cell r="E5" t="str">
            <v>Percent</v>
          </cell>
        </row>
        <row r="6">
          <cell r="A6" t="str">
            <v>Summary</v>
          </cell>
          <cell r="D6" t="str">
            <v>of Survey</v>
          </cell>
          <cell r="E6" t="str">
            <v>of Question</v>
          </cell>
        </row>
        <row r="7">
          <cell r="C7" t="str">
            <v>Number</v>
          </cell>
          <cell r="D7" t="str">
            <v>Respondents</v>
          </cell>
          <cell r="E7" t="str">
            <v>Respondents</v>
          </cell>
        </row>
        <row r="8">
          <cell r="B8" t="str">
            <v>Number of Survey Respondents</v>
          </cell>
          <cell r="C8">
            <v>566</v>
          </cell>
          <cell r="D8">
            <v>1</v>
          </cell>
        </row>
        <row r="9">
          <cell r="A9" t="str">
            <v>10.          </v>
          </cell>
          <cell r="B9" t="str">
            <v>Enrolled in College or University Since </v>
          </cell>
        </row>
        <row r="10">
          <cell r="B10" t="str">
            <v>Degree?</v>
          </cell>
        </row>
        <row r="11">
          <cell r="B11" t="str">
            <v>    Yes, Full Time</v>
          </cell>
          <cell r="C11">
            <v>85</v>
          </cell>
          <cell r="D11">
            <v>0.1501766784452297</v>
          </cell>
          <cell r="E11">
            <v>0.1501766784452297</v>
          </cell>
        </row>
        <row r="12">
          <cell r="B12" t="str">
            <v>    Yes, Part Time</v>
          </cell>
          <cell r="C12">
            <v>84</v>
          </cell>
          <cell r="D12">
            <v>0.14840989399293286</v>
          </cell>
          <cell r="E12">
            <v>0.14840989399293286</v>
          </cell>
        </row>
        <row r="13">
          <cell r="B13" t="str">
            <v>    No</v>
          </cell>
          <cell r="C13">
            <v>397</v>
          </cell>
          <cell r="D13">
            <v>0.7014134275618374</v>
          </cell>
          <cell r="E13">
            <v>0.7014134275618374</v>
          </cell>
        </row>
        <row r="14">
          <cell r="B14" t="str">
            <v>    No Response</v>
          </cell>
          <cell r="C14">
            <v>0</v>
          </cell>
          <cell r="D14">
            <v>0</v>
          </cell>
          <cell r="E14" t="str">
            <v>--  </v>
          </cell>
        </row>
        <row r="16">
          <cell r="B16" t="str">
            <v>The remaining questions in Part II were to be answered only by respondents who had enrolled in a college or university since receiving their degree.</v>
          </cell>
          <cell r="C16">
            <v>169</v>
          </cell>
          <cell r="D16">
            <v>1</v>
          </cell>
        </row>
        <row r="17">
          <cell r="A17" t="str">
            <v>11.</v>
          </cell>
          <cell r="B17" t="str">
            <v>Pursuing or Completed Another Degree?</v>
          </cell>
        </row>
        <row r="18">
          <cell r="B18" t="str">
            <v>    Associate's</v>
          </cell>
          <cell r="C18">
            <v>0</v>
          </cell>
          <cell r="D18">
            <v>0</v>
          </cell>
          <cell r="E18">
            <v>0</v>
          </cell>
        </row>
        <row r="19">
          <cell r="B19" t="str">
            <v>    Second Bachelor's</v>
          </cell>
          <cell r="C19">
            <v>5</v>
          </cell>
          <cell r="D19">
            <v>0.029585798816568046</v>
          </cell>
          <cell r="E19">
            <v>0.03424657534246575</v>
          </cell>
        </row>
        <row r="20">
          <cell r="B20" t="str">
            <v>    Academic Master's (MA, MS, MEd, etc)</v>
          </cell>
          <cell r="C20">
            <v>85</v>
          </cell>
          <cell r="D20">
            <v>0.5029585798816568</v>
          </cell>
          <cell r="E20">
            <v>0.5821917808219178</v>
          </cell>
        </row>
        <row r="21">
          <cell r="B21" t="str">
            <v>    Prof. Master's or Ed Specialist</v>
          </cell>
          <cell r="C21">
            <v>47</v>
          </cell>
          <cell r="D21">
            <v>0.2781065088757396</v>
          </cell>
          <cell r="E21">
            <v>0.3219178082191781</v>
          </cell>
        </row>
        <row r="22">
          <cell r="B22" t="str">
            <v>    Medicine (MD, OD)</v>
          </cell>
          <cell r="C22">
            <v>1</v>
          </cell>
          <cell r="D22">
            <v>0.005917159763313609</v>
          </cell>
          <cell r="E22">
            <v>0.00684931506849315</v>
          </cell>
        </row>
        <row r="23">
          <cell r="B23" t="str">
            <v>    Health Prof. (dentistry, pharmacy, etc.)</v>
          </cell>
          <cell r="C23">
            <v>2</v>
          </cell>
          <cell r="D23">
            <v>0.011834319526627219</v>
          </cell>
          <cell r="E23">
            <v>0.0136986301369863</v>
          </cell>
        </row>
        <row r="24">
          <cell r="B24" t="str">
            <v>   Theology/Divinity</v>
          </cell>
          <cell r="C24">
            <v>1</v>
          </cell>
          <cell r="D24">
            <v>0.005917159763313609</v>
          </cell>
          <cell r="E24">
            <v>0.00684931506849315</v>
          </cell>
        </row>
        <row r="25">
          <cell r="B25" t="str">
            <v>    Law (LLB, JD)</v>
          </cell>
          <cell r="C25">
            <v>2</v>
          </cell>
          <cell r="D25">
            <v>0.011834319526627219</v>
          </cell>
          <cell r="E25">
            <v>0.0136986301369863</v>
          </cell>
        </row>
        <row r="26">
          <cell r="B26" t="str">
            <v>    Doctorate (PhD, EdD, DA, DBA, etc.)</v>
          </cell>
          <cell r="C26">
            <v>1</v>
          </cell>
          <cell r="D26">
            <v>0.005917159763313609</v>
          </cell>
          <cell r="E26">
            <v>0.00684931506849315</v>
          </cell>
        </row>
        <row r="27">
          <cell r="B27" t="str">
            <v>    Other</v>
          </cell>
          <cell r="C27">
            <v>2</v>
          </cell>
          <cell r="D27">
            <v>0.011834319526627219</v>
          </cell>
          <cell r="E27">
            <v>0.0136986301369863</v>
          </cell>
        </row>
        <row r="28">
          <cell r="B28" t="str">
            <v>    No Response</v>
          </cell>
          <cell r="C28">
            <v>23</v>
          </cell>
          <cell r="D28">
            <v>0.13609467455621302</v>
          </cell>
          <cell r="E28" t="str">
            <v>--  </v>
          </cell>
        </row>
        <row r="29">
          <cell r="A29" t="str">
            <v>12.</v>
          </cell>
          <cell r="B29" t="str">
            <v>How Well Bach. Degree Prepared You</v>
          </cell>
        </row>
        <row r="30">
          <cell r="B30" t="str">
            <v>for Additional Degree</v>
          </cell>
        </row>
        <row r="31">
          <cell r="B31" t="str">
            <v>    Very Well</v>
          </cell>
          <cell r="C31">
            <v>41</v>
          </cell>
          <cell r="D31">
            <v>0.24260355029585798</v>
          </cell>
          <cell r="E31">
            <v>0.2847222222222222</v>
          </cell>
        </row>
        <row r="32">
          <cell r="B32" t="str">
            <v>    Well</v>
          </cell>
          <cell r="C32">
            <v>56</v>
          </cell>
          <cell r="D32">
            <v>0.33136094674556216</v>
          </cell>
          <cell r="E32">
            <v>0.3888888888888889</v>
          </cell>
        </row>
        <row r="33">
          <cell r="B33" t="str">
            <v>    Adequately</v>
          </cell>
          <cell r="C33">
            <v>44</v>
          </cell>
          <cell r="D33">
            <v>0.2603550295857988</v>
          </cell>
          <cell r="E33">
            <v>0.3055555555555556</v>
          </cell>
        </row>
        <row r="34">
          <cell r="B34" t="str">
            <v>    Inadequately</v>
          </cell>
          <cell r="C34">
            <v>1</v>
          </cell>
          <cell r="D34">
            <v>0.005917159763313609</v>
          </cell>
          <cell r="E34">
            <v>0.006944444444444444</v>
          </cell>
        </row>
        <row r="35">
          <cell r="B35" t="str">
            <v>    Poorly</v>
          </cell>
          <cell r="C35">
            <v>1</v>
          </cell>
          <cell r="D35">
            <v>0.005917159763313609</v>
          </cell>
          <cell r="E35">
            <v>0.006944444444444444</v>
          </cell>
        </row>
        <row r="36">
          <cell r="B36" t="str">
            <v>    Very Poorly</v>
          </cell>
          <cell r="C36">
            <v>1</v>
          </cell>
          <cell r="D36">
            <v>0.005917159763313609</v>
          </cell>
          <cell r="E36">
            <v>0.006944444444444444</v>
          </cell>
        </row>
        <row r="37">
          <cell r="B37" t="str">
            <v>    No Response</v>
          </cell>
          <cell r="C37">
            <v>25</v>
          </cell>
          <cell r="D37">
            <v>0.14792899408284024</v>
          </cell>
          <cell r="E37" t="str">
            <v>--  </v>
          </cell>
        </row>
        <row r="38">
          <cell r="C38" t="str">
            <v>Male</v>
          </cell>
        </row>
        <row r="39">
          <cell r="D39" t="str">
            <v>Percent</v>
          </cell>
          <cell r="E39" t="str">
            <v>Percent</v>
          </cell>
        </row>
        <row r="40">
          <cell r="B40" t="str">
            <v>Gender Detail</v>
          </cell>
          <cell r="D40" t="str">
            <v>of Survey</v>
          </cell>
          <cell r="E40" t="str">
            <v>of Question</v>
          </cell>
        </row>
        <row r="41">
          <cell r="C41" t="str">
            <v>Number</v>
          </cell>
          <cell r="D41" t="str">
            <v>Respondents</v>
          </cell>
          <cell r="E41" t="str">
            <v>Respondents</v>
          </cell>
        </row>
        <row r="42">
          <cell r="A42" t="str">
            <v>Number of Survey Respondents</v>
          </cell>
          <cell r="C42">
            <v>185</v>
          </cell>
          <cell r="D42">
            <v>1</v>
          </cell>
        </row>
        <row r="43">
          <cell r="A43" t="str">
            <v>10.</v>
          </cell>
          <cell r="B43" t="str">
            <v>Enrolled in College or University</v>
          </cell>
        </row>
        <row r="44">
          <cell r="B44" t="str">
            <v>Since Degree?</v>
          </cell>
        </row>
        <row r="45">
          <cell r="B45" t="str">
            <v>    Yes, Full Time</v>
          </cell>
          <cell r="C45">
            <v>24</v>
          </cell>
          <cell r="D45">
            <v>0.12972972972972974</v>
          </cell>
          <cell r="E45">
            <v>0.12972972972972974</v>
          </cell>
        </row>
        <row r="46">
          <cell r="B46" t="str">
            <v>    Yes, Part Time</v>
          </cell>
          <cell r="C46">
            <v>33</v>
          </cell>
          <cell r="D46">
            <v>0.1783783783783784</v>
          </cell>
          <cell r="E46">
            <v>0.1783783783783784</v>
          </cell>
        </row>
        <row r="47">
          <cell r="B47" t="str">
            <v>    No</v>
          </cell>
          <cell r="C47">
            <v>128</v>
          </cell>
          <cell r="D47">
            <v>0.6918918918918919</v>
          </cell>
          <cell r="E47">
            <v>0.6918918918918919</v>
          </cell>
        </row>
        <row r="48">
          <cell r="B48" t="str">
            <v>    No Response</v>
          </cell>
          <cell r="C48">
            <v>0</v>
          </cell>
          <cell r="D48">
            <v>0</v>
          </cell>
          <cell r="E48" t="str">
            <v>--  </v>
          </cell>
          <cell r="F48">
            <v>0</v>
          </cell>
        </row>
        <row r="50">
          <cell r="A50" t="str">
            <v>Southern Illinois University Edwardsville</v>
          </cell>
        </row>
        <row r="51">
          <cell r="A51" t="str">
            <v>Survey of 1997 Baccalaureate Graduates -- One Year Out</v>
          </cell>
        </row>
        <row r="52">
          <cell r="A52" t="str">
            <v>Survey Responses  --  Part II</v>
          </cell>
        </row>
        <row r="53">
          <cell r="A53" t="str">
            <v>Education Questions</v>
          </cell>
        </row>
        <row r="54">
          <cell r="C54" t="str">
            <v>Male</v>
          </cell>
        </row>
        <row r="55">
          <cell r="D55" t="str">
            <v>Percent</v>
          </cell>
          <cell r="E55" t="str">
            <v>Percent</v>
          </cell>
        </row>
        <row r="56">
          <cell r="B56" t="str">
            <v>Gender Detail</v>
          </cell>
          <cell r="D56" t="str">
            <v>of Survey</v>
          </cell>
          <cell r="E56" t="str">
            <v>of Question</v>
          </cell>
        </row>
        <row r="57">
          <cell r="C57" t="str">
            <v>Number</v>
          </cell>
          <cell r="D57" t="str">
            <v>Respondents</v>
          </cell>
          <cell r="E57" t="str">
            <v>Respondents</v>
          </cell>
        </row>
        <row r="59">
          <cell r="B59" t="str">
            <v>The remaining questions in Part II were to be answered only by respondents who had enrolled in a college or university since receiving their degree.</v>
          </cell>
          <cell r="C59">
            <v>57</v>
          </cell>
          <cell r="D59">
            <v>1</v>
          </cell>
          <cell r="F59">
            <v>112</v>
          </cell>
          <cell r="G59">
            <v>1</v>
          </cell>
        </row>
        <row r="60">
          <cell r="A60" t="str">
            <v>11.</v>
          </cell>
          <cell r="B60" t="str">
            <v>Pursuing or Completed Another Degree?</v>
          </cell>
        </row>
        <row r="61">
          <cell r="B61" t="str">
            <v>    Associate's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B62" t="str">
            <v>    Second Bachelor's</v>
          </cell>
          <cell r="C62">
            <v>2</v>
          </cell>
          <cell r="D62">
            <v>0.03508771929824561</v>
          </cell>
          <cell r="E62">
            <v>0.041666666666666664</v>
          </cell>
          <cell r="F62">
            <v>3</v>
          </cell>
          <cell r="G62">
            <v>0.026785714285714284</v>
          </cell>
          <cell r="H62">
            <v>0.030612244897959183</v>
          </cell>
        </row>
        <row r="63">
          <cell r="B63" t="str">
            <v>    Academic Master's (MA, MS, MEd, etc)</v>
          </cell>
          <cell r="C63">
            <v>28</v>
          </cell>
          <cell r="D63">
            <v>0.49122807017543857</v>
          </cell>
          <cell r="E63">
            <v>0.5833333333333334</v>
          </cell>
          <cell r="F63">
            <v>57</v>
          </cell>
          <cell r="G63">
            <v>0.5089285714285714</v>
          </cell>
          <cell r="H63">
            <v>0.5816326530612245</v>
          </cell>
        </row>
        <row r="64">
          <cell r="B64" t="str">
            <v>    Prof. Master's of Ed Specialist</v>
          </cell>
          <cell r="C64">
            <v>16</v>
          </cell>
          <cell r="D64">
            <v>0.2807017543859649</v>
          </cell>
          <cell r="E64">
            <v>0.3333333333333333</v>
          </cell>
          <cell r="F64">
            <v>31</v>
          </cell>
          <cell r="G64">
            <v>0.2767857142857143</v>
          </cell>
          <cell r="H64">
            <v>0.3163265306122449</v>
          </cell>
        </row>
        <row r="65">
          <cell r="B65" t="str">
            <v>    Medicine (MD, OD)</v>
          </cell>
          <cell r="C65">
            <v>0</v>
          </cell>
          <cell r="D65">
            <v>0</v>
          </cell>
          <cell r="E65">
            <v>0</v>
          </cell>
          <cell r="F65">
            <v>1</v>
          </cell>
          <cell r="G65">
            <v>0.008928571428571428</v>
          </cell>
          <cell r="H65">
            <v>0.01020408163265306</v>
          </cell>
        </row>
        <row r="66">
          <cell r="B66" t="str">
            <v>    Health Prof. (dentistry, pharmacy, etc.)</v>
          </cell>
          <cell r="C66">
            <v>0</v>
          </cell>
          <cell r="D66">
            <v>0</v>
          </cell>
          <cell r="E66">
            <v>0</v>
          </cell>
          <cell r="F66">
            <v>2</v>
          </cell>
          <cell r="G66">
            <v>0.017857142857142856</v>
          </cell>
          <cell r="H66">
            <v>0.02040816326530612</v>
          </cell>
        </row>
        <row r="67">
          <cell r="B67" t="str">
            <v>   Theology/Divinity</v>
          </cell>
          <cell r="C67">
            <v>0</v>
          </cell>
          <cell r="D67">
            <v>0</v>
          </cell>
          <cell r="E67">
            <v>0</v>
          </cell>
          <cell r="F67">
            <v>1</v>
          </cell>
          <cell r="G67">
            <v>0.008928571428571428</v>
          </cell>
          <cell r="H67">
            <v>0.01020408163265306</v>
          </cell>
        </row>
        <row r="68">
          <cell r="B68" t="str">
            <v>    Law (LLB, JD)</v>
          </cell>
          <cell r="C68">
            <v>1</v>
          </cell>
          <cell r="D68">
            <v>0.017543859649122806</v>
          </cell>
          <cell r="E68">
            <v>0.020833333333333332</v>
          </cell>
          <cell r="F68">
            <v>1</v>
          </cell>
          <cell r="G68">
            <v>0.008928571428571428</v>
          </cell>
          <cell r="H68">
            <v>0.01020408163265306</v>
          </cell>
        </row>
        <row r="69">
          <cell r="B69" t="str">
            <v>    Doctorate (PhD, EdD, DA, DBA, etc.)</v>
          </cell>
          <cell r="C69">
            <v>1</v>
          </cell>
          <cell r="D69">
            <v>0.017543859649122806</v>
          </cell>
          <cell r="E69">
            <v>0.020833333333333332</v>
          </cell>
          <cell r="F69">
            <v>0</v>
          </cell>
          <cell r="G69">
            <v>0</v>
          </cell>
          <cell r="H69">
            <v>0</v>
          </cell>
        </row>
        <row r="70">
          <cell r="B70" t="str">
            <v>    Other</v>
          </cell>
          <cell r="C70">
            <v>0</v>
          </cell>
          <cell r="D70">
            <v>0</v>
          </cell>
          <cell r="E70">
            <v>0</v>
          </cell>
          <cell r="F70">
            <v>2</v>
          </cell>
          <cell r="G70">
            <v>0.017857142857142856</v>
          </cell>
          <cell r="H70">
            <v>0.02040816326530612</v>
          </cell>
        </row>
        <row r="71">
          <cell r="B71" t="str">
            <v>    No Response</v>
          </cell>
          <cell r="C71">
            <v>9</v>
          </cell>
          <cell r="D71">
            <v>0.15789473684210525</v>
          </cell>
          <cell r="E71" t="str">
            <v>--  </v>
          </cell>
          <cell r="F71">
            <v>14</v>
          </cell>
          <cell r="G71">
            <v>0.125</v>
          </cell>
          <cell r="H71" t="str">
            <v>--  </v>
          </cell>
        </row>
        <row r="72">
          <cell r="A72" t="str">
            <v>12.</v>
          </cell>
          <cell r="B72" t="str">
            <v>How Well Bach. Degree Prepared You</v>
          </cell>
        </row>
        <row r="73">
          <cell r="B73" t="str">
            <v>For Additional Degree</v>
          </cell>
        </row>
        <row r="74">
          <cell r="B74" t="str">
            <v>    Very Well</v>
          </cell>
          <cell r="C74">
            <v>16</v>
          </cell>
          <cell r="D74">
            <v>0.2807017543859649</v>
          </cell>
          <cell r="E74">
            <v>0.3404255319148936</v>
          </cell>
          <cell r="F74">
            <v>25</v>
          </cell>
          <cell r="G74">
            <v>0.22321428571428573</v>
          </cell>
          <cell r="H74">
            <v>0.25773195876288657</v>
          </cell>
        </row>
        <row r="75">
          <cell r="B75" t="str">
            <v>    Well</v>
          </cell>
          <cell r="C75">
            <v>14</v>
          </cell>
          <cell r="D75">
            <v>0.24561403508771928</v>
          </cell>
          <cell r="E75">
            <v>0.2978723404255319</v>
          </cell>
          <cell r="F75">
            <v>42</v>
          </cell>
          <cell r="G75">
            <v>0.375</v>
          </cell>
          <cell r="H75">
            <v>0.4329896907216495</v>
          </cell>
        </row>
        <row r="76">
          <cell r="B76" t="str">
            <v>    Adequately</v>
          </cell>
          <cell r="C76">
            <v>16</v>
          </cell>
          <cell r="D76">
            <v>0.2807017543859649</v>
          </cell>
          <cell r="E76">
            <v>0.3404255319148936</v>
          </cell>
          <cell r="F76">
            <v>28</v>
          </cell>
          <cell r="G76">
            <v>0.25</v>
          </cell>
          <cell r="H76">
            <v>0.28865979381443296</v>
          </cell>
        </row>
        <row r="77">
          <cell r="B77" t="str">
            <v>    Inadequately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G77">
            <v>0.008928571428571428</v>
          </cell>
          <cell r="H77">
            <v>0.010309278350515464</v>
          </cell>
        </row>
        <row r="78">
          <cell r="B78" t="str">
            <v>    Poorly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G78">
            <v>0.008928571428571428</v>
          </cell>
          <cell r="H78">
            <v>0.010309278350515464</v>
          </cell>
        </row>
        <row r="79">
          <cell r="B79" t="str">
            <v>    Very Poorly</v>
          </cell>
          <cell r="C79">
            <v>1</v>
          </cell>
          <cell r="D79">
            <v>0.017543859649122806</v>
          </cell>
          <cell r="E79">
            <v>0.02127659574468085</v>
          </cell>
          <cell r="F79">
            <v>0</v>
          </cell>
          <cell r="G79">
            <v>0</v>
          </cell>
          <cell r="H79">
            <v>0</v>
          </cell>
        </row>
        <row r="80">
          <cell r="B80" t="str">
            <v>    No Response</v>
          </cell>
          <cell r="C80">
            <v>10</v>
          </cell>
          <cell r="D80">
            <v>0.17543859649122806</v>
          </cell>
          <cell r="E80" t="str">
            <v>--  </v>
          </cell>
          <cell r="F80">
            <v>15</v>
          </cell>
          <cell r="G80">
            <v>0.13392857142857142</v>
          </cell>
          <cell r="H80" t="str">
            <v>--  </v>
          </cell>
        </row>
        <row r="81">
          <cell r="C81" t="str">
            <v>White, Non-Hispanic</v>
          </cell>
          <cell r="F81" t="str">
            <v>Black, Non-Hispanic</v>
          </cell>
        </row>
        <row r="82">
          <cell r="D82" t="str">
            <v>Percent</v>
          </cell>
          <cell r="E82" t="str">
            <v>Percent</v>
          </cell>
          <cell r="G82" t="str">
            <v>Percent</v>
          </cell>
          <cell r="H82" t="str">
            <v>Percent</v>
          </cell>
        </row>
        <row r="83">
          <cell r="B83" t="str">
            <v>Race/Ethnic Detail</v>
          </cell>
          <cell r="D83" t="str">
            <v>of Survey</v>
          </cell>
          <cell r="E83" t="str">
            <v>of Question</v>
          </cell>
          <cell r="G83" t="str">
            <v>of Survey</v>
          </cell>
          <cell r="H83" t="str">
            <v>of Question</v>
          </cell>
        </row>
        <row r="84">
          <cell r="C84" t="str">
            <v>Number</v>
          </cell>
          <cell r="D84" t="str">
            <v>Respondents</v>
          </cell>
          <cell r="E84" t="str">
            <v>Respondents</v>
          </cell>
          <cell r="F84" t="str">
            <v>Number</v>
          </cell>
          <cell r="G84" t="str">
            <v>Respondents</v>
          </cell>
          <cell r="H84" t="str">
            <v>Respondents</v>
          </cell>
        </row>
        <row r="87">
          <cell r="A87" t="str">
            <v>10. </v>
          </cell>
          <cell r="B87" t="str">
            <v>Enrolled in College or University</v>
          </cell>
        </row>
        <row r="88">
          <cell r="B88" t="str">
            <v>Since Degree?</v>
          </cell>
        </row>
        <row r="89">
          <cell r="B89" t="str">
            <v>  Yes, Full Time</v>
          </cell>
          <cell r="C89">
            <v>81</v>
          </cell>
          <cell r="D89">
            <v>0.16071428571428573</v>
          </cell>
          <cell r="E89">
            <v>0.16071428571428573</v>
          </cell>
          <cell r="F89">
            <v>2</v>
          </cell>
          <cell r="G89">
            <v>0.047619047619047616</v>
          </cell>
          <cell r="H89">
            <v>0.047619047619047616</v>
          </cell>
          <cell r="I89">
            <v>2</v>
          </cell>
          <cell r="J89">
            <v>0.1</v>
          </cell>
          <cell r="K89">
            <v>0.1</v>
          </cell>
        </row>
        <row r="90">
          <cell r="B90" t="str">
            <v>  Yes, Part Time</v>
          </cell>
          <cell r="C90">
            <v>73</v>
          </cell>
          <cell r="D90">
            <v>0.14484126984126985</v>
          </cell>
          <cell r="E90">
            <v>0.14484126984126985</v>
          </cell>
          <cell r="F90">
            <v>8</v>
          </cell>
          <cell r="G90">
            <v>0.19047619047619047</v>
          </cell>
          <cell r="H90">
            <v>0.19047619047619047</v>
          </cell>
          <cell r="I90">
            <v>3</v>
          </cell>
          <cell r="J90">
            <v>0.15</v>
          </cell>
          <cell r="K90">
            <v>0.15</v>
          </cell>
        </row>
        <row r="91">
          <cell r="B91" t="str">
            <v>  No</v>
          </cell>
          <cell r="C91">
            <v>350</v>
          </cell>
          <cell r="D91">
            <v>0.6944444444444444</v>
          </cell>
          <cell r="E91">
            <v>0.6944444444444444</v>
          </cell>
          <cell r="F91">
            <v>32</v>
          </cell>
          <cell r="G91">
            <v>0.7619047619047619</v>
          </cell>
          <cell r="H91">
            <v>0.7619047619047619</v>
          </cell>
          <cell r="I91">
            <v>15</v>
          </cell>
          <cell r="J91">
            <v>0.75</v>
          </cell>
          <cell r="K91">
            <v>0.75</v>
          </cell>
        </row>
        <row r="92">
          <cell r="B92" t="str">
            <v>  No Response</v>
          </cell>
          <cell r="C92">
            <v>0</v>
          </cell>
          <cell r="D92">
            <v>0</v>
          </cell>
          <cell r="E92" t="str">
            <v>--  </v>
          </cell>
          <cell r="F92">
            <v>0</v>
          </cell>
          <cell r="G92">
            <v>0</v>
          </cell>
          <cell r="H92" t="str">
            <v>--  </v>
          </cell>
          <cell r="I92">
            <v>0</v>
          </cell>
          <cell r="J92">
            <v>0</v>
          </cell>
          <cell r="K92" t="str">
            <v>--  </v>
          </cell>
        </row>
        <row r="95">
          <cell r="A95" t="str">
            <v>Southern Illinois University Edwardsville</v>
          </cell>
          <cell r="K95" t="str">
            <v>Page II-3</v>
          </cell>
        </row>
        <row r="96">
          <cell r="A96" t="str">
            <v>Survey of 1997 Baccalaureate Graduates -- One Year Out</v>
          </cell>
        </row>
        <row r="97">
          <cell r="A97" t="str">
            <v>Survey Responses  --  Part II</v>
          </cell>
        </row>
        <row r="98">
          <cell r="A98" t="str">
            <v>Education Questions</v>
          </cell>
        </row>
        <row r="99">
          <cell r="C99" t="str">
            <v>White, Non-Hispanic</v>
          </cell>
          <cell r="F99" t="str">
            <v>Black, Non-Hispanic</v>
          </cell>
          <cell r="I99" t="str">
            <v>Other *</v>
          </cell>
        </row>
        <row r="100">
          <cell r="D100" t="str">
            <v>Percent</v>
          </cell>
          <cell r="E100" t="str">
            <v>Percent</v>
          </cell>
          <cell r="G100" t="str">
            <v>Percent</v>
          </cell>
          <cell r="H100" t="str">
            <v>Percent</v>
          </cell>
          <cell r="J100" t="str">
            <v>Percent</v>
          </cell>
          <cell r="K100" t="str">
            <v>Percent</v>
          </cell>
        </row>
        <row r="101">
          <cell r="B101" t="str">
            <v>Race/Ethnic Detail</v>
          </cell>
          <cell r="D101" t="str">
            <v>of Survey</v>
          </cell>
          <cell r="E101" t="str">
            <v>of Question</v>
          </cell>
          <cell r="G101" t="str">
            <v>of Survey</v>
          </cell>
          <cell r="H101" t="str">
            <v>of Question</v>
          </cell>
          <cell r="J101" t="str">
            <v>of Survey</v>
          </cell>
          <cell r="K101" t="str">
            <v>of Question</v>
          </cell>
        </row>
        <row r="102">
          <cell r="C102" t="str">
            <v>Number</v>
          </cell>
          <cell r="D102" t="str">
            <v>Respondents</v>
          </cell>
          <cell r="E102" t="str">
            <v>Respondents</v>
          </cell>
          <cell r="F102" t="str">
            <v>Number</v>
          </cell>
          <cell r="G102" t="str">
            <v>Respondents</v>
          </cell>
          <cell r="H102" t="str">
            <v>Respondents</v>
          </cell>
          <cell r="I102" t="str">
            <v>Number</v>
          </cell>
          <cell r="J102" t="str">
            <v>Respondents</v>
          </cell>
          <cell r="K102" t="str">
            <v>Respondents</v>
          </cell>
        </row>
        <row r="104">
          <cell r="B104" t="str">
            <v>The remaining questions in Part II were to be answered only by respondents who had enrolled in a college or university since receiving their degree.</v>
          </cell>
          <cell r="C104">
            <v>154</v>
          </cell>
          <cell r="D104">
            <v>1</v>
          </cell>
          <cell r="F104">
            <v>10</v>
          </cell>
          <cell r="G104">
            <v>1</v>
          </cell>
          <cell r="I104">
            <v>5</v>
          </cell>
          <cell r="J104">
            <v>1</v>
          </cell>
        </row>
        <row r="105">
          <cell r="A105" t="str">
            <v>11.</v>
          </cell>
          <cell r="B105" t="str">
            <v>Pursuing or Completed Another Degree?</v>
          </cell>
        </row>
        <row r="106">
          <cell r="B106" t="str">
            <v>    Associate's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B107" t="str">
            <v>    Second Bachelor's</v>
          </cell>
          <cell r="C107">
            <v>5</v>
          </cell>
          <cell r="D107">
            <v>0.032467532467532464</v>
          </cell>
          <cell r="E107">
            <v>0.03731343283582089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B108" t="str">
            <v>    Academic Master's (MA, MS, MEd, etc)</v>
          </cell>
          <cell r="C108">
            <v>79</v>
          </cell>
          <cell r="D108">
            <v>0.512987012987013</v>
          </cell>
          <cell r="E108">
            <v>0.5895522388059702</v>
          </cell>
          <cell r="F108">
            <v>4</v>
          </cell>
          <cell r="G108">
            <v>0.4</v>
          </cell>
          <cell r="H108">
            <v>0.5714285714285714</v>
          </cell>
          <cell r="I108">
            <v>2</v>
          </cell>
          <cell r="J108">
            <v>0.4</v>
          </cell>
          <cell r="K108">
            <v>0.4</v>
          </cell>
        </row>
        <row r="109">
          <cell r="B109" t="str">
            <v>    Prof. Master's of Ed Specialist</v>
          </cell>
          <cell r="C109">
            <v>41</v>
          </cell>
          <cell r="D109">
            <v>0.2662337662337662</v>
          </cell>
          <cell r="E109">
            <v>0.30597014925373134</v>
          </cell>
          <cell r="F109">
            <v>3</v>
          </cell>
          <cell r="G109">
            <v>0.3</v>
          </cell>
          <cell r="H109">
            <v>0.42857142857142855</v>
          </cell>
          <cell r="I109">
            <v>3</v>
          </cell>
          <cell r="J109">
            <v>0.6</v>
          </cell>
          <cell r="K109">
            <v>0.6</v>
          </cell>
        </row>
        <row r="110">
          <cell r="B110" t="str">
            <v>    Medicine (MD, OD)</v>
          </cell>
          <cell r="C110">
            <v>1</v>
          </cell>
          <cell r="D110">
            <v>0.006493506493506494</v>
          </cell>
          <cell r="E110">
            <v>0.007462686567164179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B111" t="str">
            <v>    Health Prof. (dentistry, pharmacy, etc.)</v>
          </cell>
          <cell r="C111">
            <v>2</v>
          </cell>
          <cell r="D111">
            <v>0.012987012987012988</v>
          </cell>
          <cell r="E111">
            <v>0.014925373134328358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B112" t="str">
            <v>   Theology/Divinity</v>
          </cell>
          <cell r="C112">
            <v>1</v>
          </cell>
          <cell r="D112">
            <v>0.006493506493506494</v>
          </cell>
          <cell r="E112">
            <v>0.007462686567164179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B113" t="str">
            <v>    Law (LLB, JD)</v>
          </cell>
          <cell r="C113">
            <v>2</v>
          </cell>
          <cell r="D113">
            <v>0.012987012987012988</v>
          </cell>
          <cell r="E113">
            <v>0.014925373134328358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B114" t="str">
            <v>    Doctorate (PhD, EdD, DA, DBA, etc.)</v>
          </cell>
          <cell r="C114">
            <v>1</v>
          </cell>
          <cell r="D114">
            <v>0.006493506493506494</v>
          </cell>
          <cell r="E114">
            <v>0.007462686567164179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B115" t="str">
            <v>    Other</v>
          </cell>
          <cell r="C115">
            <v>2</v>
          </cell>
          <cell r="D115">
            <v>0.012987012987012988</v>
          </cell>
          <cell r="E115">
            <v>0.014925373134328358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B116" t="str">
            <v>    No Response</v>
          </cell>
          <cell r="C116">
            <v>20</v>
          </cell>
          <cell r="D116">
            <v>0.12987012987012986</v>
          </cell>
          <cell r="E116" t="str">
            <v>--  </v>
          </cell>
          <cell r="F116">
            <v>3</v>
          </cell>
          <cell r="G116">
            <v>0.3</v>
          </cell>
          <cell r="H116" t="str">
            <v>--  </v>
          </cell>
          <cell r="I116">
            <v>0</v>
          </cell>
          <cell r="J116">
            <v>0</v>
          </cell>
          <cell r="K116" t="str">
            <v>--  </v>
          </cell>
        </row>
        <row r="117">
          <cell r="A117" t="str">
            <v>12.</v>
          </cell>
          <cell r="B117" t="str">
            <v>How Well Bach. Degree Prepared You</v>
          </cell>
        </row>
        <row r="118">
          <cell r="B118" t="str">
            <v>For Additional Degree</v>
          </cell>
        </row>
        <row r="119">
          <cell r="B119" t="str">
            <v>    Very Well</v>
          </cell>
          <cell r="C119">
            <v>38</v>
          </cell>
          <cell r="D119">
            <v>0.24675324675324675</v>
          </cell>
          <cell r="E119">
            <v>0.2878787878787879</v>
          </cell>
          <cell r="F119">
            <v>2</v>
          </cell>
          <cell r="G119">
            <v>0.2</v>
          </cell>
          <cell r="H119">
            <v>0.2857142857142857</v>
          </cell>
          <cell r="I119">
            <v>1</v>
          </cell>
          <cell r="J119">
            <v>0.2</v>
          </cell>
          <cell r="K119">
            <v>0.2</v>
          </cell>
        </row>
        <row r="120">
          <cell r="B120" t="str">
            <v>    Well</v>
          </cell>
          <cell r="C120">
            <v>54</v>
          </cell>
          <cell r="D120">
            <v>0.35064935064935066</v>
          </cell>
          <cell r="E120">
            <v>0.4090909090909091</v>
          </cell>
          <cell r="F120">
            <v>0</v>
          </cell>
          <cell r="G120">
            <v>0</v>
          </cell>
          <cell r="H120">
            <v>0</v>
          </cell>
          <cell r="I120">
            <v>2</v>
          </cell>
          <cell r="J120">
            <v>0.4</v>
          </cell>
          <cell r="K120">
            <v>0.4</v>
          </cell>
        </row>
        <row r="121">
          <cell r="B121" t="str">
            <v>    Adequately</v>
          </cell>
          <cell r="C121">
            <v>37</v>
          </cell>
          <cell r="D121">
            <v>0.24025974025974026</v>
          </cell>
          <cell r="E121">
            <v>0.2803030303030303</v>
          </cell>
          <cell r="F121">
            <v>5</v>
          </cell>
          <cell r="G121">
            <v>0.5</v>
          </cell>
          <cell r="H121">
            <v>0.7142857142857143</v>
          </cell>
          <cell r="I121">
            <v>2</v>
          </cell>
          <cell r="J121">
            <v>0.4</v>
          </cell>
          <cell r="K121">
            <v>0.4</v>
          </cell>
        </row>
        <row r="122">
          <cell r="B122" t="str">
            <v>    Inadequately</v>
          </cell>
          <cell r="C122">
            <v>1</v>
          </cell>
          <cell r="D122">
            <v>0.006493506493506494</v>
          </cell>
          <cell r="E122">
            <v>0.007575757575757576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B123" t="str">
            <v>    Poorly</v>
          </cell>
          <cell r="C123">
            <v>1</v>
          </cell>
          <cell r="D123">
            <v>0.006493506493506494</v>
          </cell>
          <cell r="E123">
            <v>0.007575757575757576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B124" t="str">
            <v>    Very Poorly</v>
          </cell>
          <cell r="C124">
            <v>1</v>
          </cell>
          <cell r="D124">
            <v>0.006493506493506494</v>
          </cell>
          <cell r="E124">
            <v>0.007575757575757576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B125" t="str">
            <v>    No Response</v>
          </cell>
          <cell r="C125">
            <v>22</v>
          </cell>
          <cell r="D125">
            <v>0.14285714285714285</v>
          </cell>
          <cell r="E125" t="str">
            <v>--  </v>
          </cell>
          <cell r="F125">
            <v>3</v>
          </cell>
          <cell r="G125">
            <v>0.3</v>
          </cell>
          <cell r="H125" t="str">
            <v>--  </v>
          </cell>
          <cell r="I125">
            <v>0</v>
          </cell>
          <cell r="J125">
            <v>0</v>
          </cell>
          <cell r="K125" t="str">
            <v>-- 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 Schools-Charts"/>
      <sheetName val="Part 1-schools"/>
    </sheetNames>
    <sheetDataSet>
      <sheetData sheetId="0">
        <row r="163">
          <cell r="C163">
            <v>17</v>
          </cell>
        </row>
        <row r="170">
          <cell r="C170">
            <v>155</v>
          </cell>
          <cell r="F170">
            <v>295</v>
          </cell>
        </row>
        <row r="171">
          <cell r="C171">
            <v>15</v>
          </cell>
          <cell r="F171">
            <v>45</v>
          </cell>
        </row>
        <row r="319">
          <cell r="C319">
            <v>8</v>
          </cell>
          <cell r="F319">
            <v>9</v>
          </cell>
        </row>
        <row r="332">
          <cell r="C332">
            <v>399</v>
          </cell>
          <cell r="F332">
            <v>36</v>
          </cell>
          <cell r="I332">
            <v>15</v>
          </cell>
        </row>
        <row r="333">
          <cell r="C333">
            <v>52</v>
          </cell>
          <cell r="F333">
            <v>5</v>
          </cell>
          <cell r="I333">
            <v>3</v>
          </cell>
        </row>
        <row r="379">
          <cell r="C379">
            <v>7</v>
          </cell>
        </row>
        <row r="485">
          <cell r="C485">
            <v>14</v>
          </cell>
          <cell r="F485">
            <v>3</v>
          </cell>
          <cell r="I48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-schools"/>
      <sheetName val="Part 1-schools charts"/>
    </sheetNames>
    <sheetDataSet>
      <sheetData sheetId="2">
        <row r="1">
          <cell r="K1" t="str">
            <v>2000 Baccalaureate Graduates Five Years Out</v>
          </cell>
        </row>
        <row r="2">
          <cell r="K2" t="str">
            <v>Employment</v>
          </cell>
          <cell r="U2" t="str">
            <v>Employment, cont.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D7" sqref="D7"/>
    </sheetView>
  </sheetViews>
  <sheetFormatPr defaultColWidth="9.140625" defaultRowHeight="12.75"/>
  <cols>
    <col min="1" max="1" width="12.421875" style="0" customWidth="1"/>
  </cols>
  <sheetData>
    <row r="1" ht="15.75">
      <c r="A1" s="415" t="s">
        <v>452</v>
      </c>
    </row>
    <row r="2" spans="2:7" ht="12.75">
      <c r="B2" t="s">
        <v>188</v>
      </c>
      <c r="F2" s="416"/>
      <c r="G2" s="130"/>
    </row>
    <row r="3" ht="12.75">
      <c r="B3" t="s">
        <v>189</v>
      </c>
    </row>
    <row r="6" spans="1:2" ht="12.75">
      <c r="A6" s="417" t="s">
        <v>190</v>
      </c>
      <c r="B6" t="s">
        <v>194</v>
      </c>
    </row>
    <row r="7" spans="1:2" ht="12.75">
      <c r="A7" s="417" t="s">
        <v>191</v>
      </c>
      <c r="B7" t="s">
        <v>207</v>
      </c>
    </row>
    <row r="8" spans="1:2" ht="12.75">
      <c r="A8" s="417" t="s">
        <v>448</v>
      </c>
      <c r="B8" t="s">
        <v>4</v>
      </c>
    </row>
    <row r="9" spans="1:2" ht="12.75">
      <c r="A9" s="417" t="s">
        <v>449</v>
      </c>
      <c r="B9" t="s">
        <v>266</v>
      </c>
    </row>
    <row r="10" spans="1:2" ht="12.75">
      <c r="A10" s="417" t="s">
        <v>450</v>
      </c>
      <c r="B10" t="s">
        <v>314</v>
      </c>
    </row>
    <row r="11" spans="1:2" ht="12.75">
      <c r="A11" s="418" t="s">
        <v>451</v>
      </c>
      <c r="B11" t="s">
        <v>347</v>
      </c>
    </row>
  </sheetData>
  <printOptions/>
  <pageMargins left="0.5" right="0.5" top="1" bottom="1" header="0.5" footer="0.5"/>
  <pageSetup horizontalDpi="1200" verticalDpi="12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"/>
  <sheetViews>
    <sheetView showGridLines="0" workbookViewId="0" topLeftCell="A1">
      <selection activeCell="B17" sqref="B17"/>
    </sheetView>
  </sheetViews>
  <sheetFormatPr defaultColWidth="9.140625" defaultRowHeight="12.75"/>
  <cols>
    <col min="1" max="1" width="55.28125" style="131" customWidth="1"/>
    <col min="2" max="2" width="9.140625" style="131" customWidth="1"/>
    <col min="3" max="3" width="14.140625" style="131" customWidth="1"/>
    <col min="4" max="4" width="3.57421875" style="131" customWidth="1"/>
    <col min="5" max="5" width="6.140625" style="131" customWidth="1"/>
    <col min="6" max="16384" width="9.140625" style="131" customWidth="1"/>
  </cols>
  <sheetData>
    <row r="1" ht="15.75" customHeight="1">
      <c r="D1" s="132">
        <v>3</v>
      </c>
    </row>
    <row r="2" spans="1:8" ht="15.75">
      <c r="A2" s="133" t="s">
        <v>192</v>
      </c>
      <c r="B2" s="134"/>
      <c r="C2" s="134"/>
      <c r="D2" s="134"/>
      <c r="E2" s="134"/>
      <c r="F2" s="134"/>
      <c r="G2" s="134"/>
      <c r="H2" s="134"/>
    </row>
    <row r="3" spans="1:8" ht="15.75">
      <c r="A3" s="135" t="s">
        <v>193</v>
      </c>
      <c r="B3" s="134"/>
      <c r="C3" s="134"/>
      <c r="D3" s="134"/>
      <c r="E3" s="134"/>
      <c r="F3" s="134"/>
      <c r="G3" s="134"/>
      <c r="H3" s="134"/>
    </row>
    <row r="4" spans="1:8" ht="11.25">
      <c r="A4" s="134"/>
      <c r="B4" s="134"/>
      <c r="C4" s="134"/>
      <c r="D4" s="134"/>
      <c r="E4" s="134"/>
      <c r="F4" s="134"/>
      <c r="G4" s="134"/>
      <c r="H4" s="134"/>
    </row>
    <row r="5" spans="1:8" ht="15">
      <c r="A5" s="136" t="s">
        <v>194</v>
      </c>
      <c r="B5" s="134"/>
      <c r="C5" s="134"/>
      <c r="D5" s="134"/>
      <c r="E5" s="134"/>
      <c r="F5" s="134"/>
      <c r="G5" s="134"/>
      <c r="H5" s="134"/>
    </row>
    <row r="6" spans="1:8" ht="11.25">
      <c r="A6" s="134"/>
      <c r="B6" s="134"/>
      <c r="C6" s="134"/>
      <c r="D6" s="134"/>
      <c r="E6" s="134"/>
      <c r="F6" s="134"/>
      <c r="G6" s="134"/>
      <c r="H6" s="134"/>
    </row>
    <row r="7" spans="1:5" ht="12.75">
      <c r="A7" s="137"/>
      <c r="B7" s="137"/>
      <c r="C7" s="137"/>
      <c r="D7" s="137"/>
      <c r="E7" s="137"/>
    </row>
    <row r="8" spans="1:5" ht="3" customHeight="1">
      <c r="A8" s="138"/>
      <c r="B8" s="139"/>
      <c r="C8" s="140"/>
      <c r="D8" s="141"/>
      <c r="E8" s="137"/>
    </row>
    <row r="9" spans="1:5" ht="12.75">
      <c r="A9" s="138"/>
      <c r="B9" s="138"/>
      <c r="C9" s="140"/>
      <c r="D9" s="141"/>
      <c r="E9" s="142"/>
    </row>
    <row r="10" spans="1:7" ht="12.75">
      <c r="A10" s="143"/>
      <c r="B10" s="144"/>
      <c r="C10" s="145"/>
      <c r="D10" s="146"/>
      <c r="E10" s="137"/>
      <c r="F10" s="134"/>
      <c r="G10" s="134"/>
    </row>
    <row r="11" spans="1:7" ht="12.75">
      <c r="A11" s="147" t="s">
        <v>195</v>
      </c>
      <c r="B11" s="148"/>
      <c r="C11" s="149">
        <v>1652</v>
      </c>
      <c r="D11" s="150"/>
      <c r="E11" s="137"/>
      <c r="F11" s="134"/>
      <c r="G11" s="134"/>
    </row>
    <row r="12" spans="1:5" ht="12.75">
      <c r="A12" s="151"/>
      <c r="B12" s="143"/>
      <c r="C12" s="152"/>
      <c r="D12" s="141"/>
      <c r="E12" s="137"/>
    </row>
    <row r="13" spans="1:5" ht="12.75">
      <c r="A13" s="153" t="s">
        <v>196</v>
      </c>
      <c r="B13" s="154">
        <v>-16</v>
      </c>
      <c r="C13" s="152"/>
      <c r="D13" s="141"/>
      <c r="E13" s="137"/>
    </row>
    <row r="14" spans="1:5" ht="12.75">
      <c r="A14" s="153"/>
      <c r="B14" s="143"/>
      <c r="C14" s="152"/>
      <c r="D14" s="141"/>
      <c r="E14" s="137"/>
    </row>
    <row r="15" spans="1:5" ht="12.75">
      <c r="A15" s="155" t="s">
        <v>197</v>
      </c>
      <c r="B15" s="144"/>
      <c r="C15" s="156">
        <f>C11+B13</f>
        <v>1636</v>
      </c>
      <c r="D15" s="150"/>
      <c r="E15" s="137"/>
    </row>
    <row r="16" spans="1:5" ht="12.75">
      <c r="A16" s="157"/>
      <c r="B16" s="143"/>
      <c r="C16" s="152"/>
      <c r="D16" s="141"/>
      <c r="E16" s="137"/>
    </row>
    <row r="17" spans="1:5" ht="12.75">
      <c r="A17" s="158" t="s">
        <v>198</v>
      </c>
      <c r="B17" s="154">
        <v>194</v>
      </c>
      <c r="C17" s="152"/>
      <c r="D17" s="141"/>
      <c r="E17" s="137"/>
    </row>
    <row r="18" spans="1:5" ht="12.75">
      <c r="A18" s="157"/>
      <c r="B18" s="159"/>
      <c r="C18" s="152"/>
      <c r="D18" s="141"/>
      <c r="E18" s="137"/>
    </row>
    <row r="19" spans="1:7" ht="12.75">
      <c r="A19" s="155" t="s">
        <v>199</v>
      </c>
      <c r="B19" s="160"/>
      <c r="C19" s="156">
        <f>C15-B17</f>
        <v>1442</v>
      </c>
      <c r="D19" s="150"/>
      <c r="E19" s="161"/>
      <c r="F19" s="161"/>
      <c r="G19" s="162"/>
    </row>
    <row r="20" spans="1:6" ht="12.75">
      <c r="A20" s="157"/>
      <c r="B20" s="159"/>
      <c r="C20" s="152"/>
      <c r="D20" s="141"/>
      <c r="E20" s="163"/>
      <c r="F20" s="163"/>
    </row>
    <row r="21" spans="1:7" ht="12.75">
      <c r="A21" s="158" t="s">
        <v>200</v>
      </c>
      <c r="B21" s="164">
        <v>9</v>
      </c>
      <c r="C21" s="152"/>
      <c r="D21" s="141"/>
      <c r="E21" s="161"/>
      <c r="F21" s="161"/>
      <c r="G21" s="162"/>
    </row>
    <row r="22" spans="1:7" ht="12.75">
      <c r="A22" s="165"/>
      <c r="B22" s="143"/>
      <c r="C22" s="152"/>
      <c r="D22" s="141"/>
      <c r="E22" s="161"/>
      <c r="F22" s="166"/>
      <c r="G22" s="162"/>
    </row>
    <row r="23" spans="1:7" ht="12.75">
      <c r="A23" s="158" t="s">
        <v>201</v>
      </c>
      <c r="B23" s="164">
        <v>1064</v>
      </c>
      <c r="C23" s="152"/>
      <c r="D23" s="141"/>
      <c r="E23" s="161"/>
      <c r="G23" s="162"/>
    </row>
    <row r="24" spans="1:6" ht="12.75">
      <c r="A24" s="157"/>
      <c r="B24" s="143"/>
      <c r="C24" s="152"/>
      <c r="D24" s="141"/>
      <c r="E24" s="137"/>
      <c r="F24" s="166"/>
    </row>
    <row r="25" spans="1:7" ht="12.75">
      <c r="A25" s="155" t="s">
        <v>202</v>
      </c>
      <c r="B25" s="167"/>
      <c r="C25" s="156">
        <v>369</v>
      </c>
      <c r="D25" s="150"/>
      <c r="E25" s="137"/>
      <c r="F25" s="166"/>
      <c r="G25" s="162"/>
    </row>
    <row r="26" spans="1:5" ht="12.75">
      <c r="A26" s="157"/>
      <c r="B26" s="143"/>
      <c r="C26" s="152"/>
      <c r="D26" s="141"/>
      <c r="E26" s="137"/>
    </row>
    <row r="27" spans="1:7" ht="12.75">
      <c r="A27" s="168" t="s">
        <v>203</v>
      </c>
      <c r="B27" s="169"/>
      <c r="C27" s="170">
        <f>C25/C19</f>
        <v>0.25589459084604715</v>
      </c>
      <c r="D27" s="171"/>
      <c r="E27" s="137"/>
      <c r="G27" s="162"/>
    </row>
    <row r="28" spans="1:7" ht="12.75">
      <c r="A28" s="157"/>
      <c r="B28" s="143"/>
      <c r="C28" s="152"/>
      <c r="D28" s="141"/>
      <c r="E28" s="137"/>
      <c r="G28" s="162"/>
    </row>
    <row r="29" spans="1:7" ht="12.75">
      <c r="A29" s="172" t="s">
        <v>204</v>
      </c>
      <c r="B29" s="144"/>
      <c r="C29" s="173">
        <f>C25/(C19-B21)</f>
        <v>0.2575017445917655</v>
      </c>
      <c r="D29" s="171"/>
      <c r="E29" s="137"/>
      <c r="G29" s="162"/>
    </row>
    <row r="30" ht="11.25">
      <c r="G30" s="162"/>
    </row>
    <row r="31" ht="11.25">
      <c r="A31" s="131" t="s">
        <v>205</v>
      </c>
    </row>
    <row r="32" ht="11.25">
      <c r="G32" s="162"/>
    </row>
    <row r="33" spans="3:7" ht="11.25">
      <c r="C33" s="162"/>
      <c r="D33" s="162"/>
      <c r="G33" s="162"/>
    </row>
    <row r="34" spans="1:7" ht="11.25">
      <c r="A34" s="174">
        <v>38832</v>
      </c>
      <c r="C34" s="162"/>
      <c r="D34" s="162"/>
      <c r="G34" s="162"/>
    </row>
    <row r="35" spans="3:7" ht="11.25">
      <c r="C35" s="162"/>
      <c r="D35" s="162"/>
      <c r="G35" s="162"/>
    </row>
    <row r="36" spans="3:7" ht="11.25">
      <c r="C36" s="162"/>
      <c r="D36" s="162"/>
      <c r="G36" s="162"/>
    </row>
    <row r="37" spans="3:7" ht="11.25">
      <c r="C37" s="162"/>
      <c r="D37" s="162"/>
      <c r="G37" s="162"/>
    </row>
    <row r="38" spans="3:7" ht="11.25">
      <c r="C38" s="162"/>
      <c r="D38" s="162"/>
      <c r="G38" s="162"/>
    </row>
    <row r="39" spans="3:7" ht="11.25">
      <c r="C39" s="162"/>
      <c r="D39" s="162"/>
      <c r="G39" s="162"/>
    </row>
    <row r="41" spans="3:7" ht="11.25">
      <c r="C41" s="162"/>
      <c r="D41" s="162"/>
      <c r="G41" s="162"/>
    </row>
    <row r="42" spans="3:7" ht="11.25">
      <c r="C42" s="162"/>
      <c r="D42" s="162"/>
      <c r="G42" s="162"/>
    </row>
    <row r="43" spans="3:7" ht="11.25">
      <c r="C43" s="162"/>
      <c r="D43" s="162"/>
      <c r="G43" s="162"/>
    </row>
    <row r="44" spans="3:7" ht="11.25">
      <c r="C44" s="162"/>
      <c r="D44" s="162"/>
      <c r="G44" s="162"/>
    </row>
    <row r="45" spans="3:7" ht="11.25">
      <c r="C45" s="162"/>
      <c r="D45" s="162"/>
      <c r="G45" s="162"/>
    </row>
    <row r="47" spans="3:7" ht="11.25">
      <c r="C47" s="162"/>
      <c r="D47" s="162"/>
      <c r="G47" s="162"/>
    </row>
    <row r="48" spans="3:7" ht="11.25">
      <c r="C48" s="162"/>
      <c r="D48" s="162"/>
      <c r="G48" s="162"/>
    </row>
    <row r="49" spans="3:7" ht="11.25">
      <c r="C49" s="162"/>
      <c r="D49" s="162"/>
      <c r="G49" s="162"/>
    </row>
    <row r="50" spans="3:7" ht="11.25">
      <c r="C50" s="162"/>
      <c r="D50" s="162"/>
      <c r="G50" s="162"/>
    </row>
    <row r="51" spans="3:7" ht="11.25">
      <c r="C51" s="162"/>
      <c r="D51" s="162"/>
      <c r="G51" s="162"/>
    </row>
    <row r="52" spans="3:7" ht="11.25">
      <c r="C52" s="162"/>
      <c r="D52" s="162"/>
      <c r="G52" s="162"/>
    </row>
    <row r="53" spans="3:7" ht="11.25">
      <c r="C53" s="162"/>
      <c r="D53" s="162"/>
      <c r="G53" s="162"/>
    </row>
    <row r="54" spans="3:7" ht="11.25">
      <c r="C54" s="162"/>
      <c r="D54" s="162"/>
      <c r="G54" s="162"/>
    </row>
    <row r="55" spans="3:7" ht="11.25">
      <c r="C55" s="162"/>
      <c r="D55" s="162"/>
      <c r="G55" s="162"/>
    </row>
    <row r="56" spans="3:7" ht="11.25">
      <c r="C56" s="162"/>
      <c r="D56" s="162"/>
      <c r="G56" s="162"/>
    </row>
    <row r="58" spans="3:7" ht="11.25">
      <c r="C58" s="162"/>
      <c r="D58" s="162"/>
      <c r="G58" s="162"/>
    </row>
    <row r="59" spans="3:7" ht="11.25">
      <c r="C59" s="162"/>
      <c r="D59" s="162"/>
      <c r="G59" s="162"/>
    </row>
    <row r="60" spans="3:7" ht="11.25">
      <c r="C60" s="162"/>
      <c r="D60" s="162"/>
      <c r="G60" s="162"/>
    </row>
    <row r="62" spans="3:7" ht="11.25">
      <c r="C62" s="162"/>
      <c r="D62" s="162"/>
      <c r="G62" s="162"/>
    </row>
    <row r="63" spans="3:7" ht="11.25">
      <c r="C63" s="162"/>
      <c r="D63" s="162"/>
      <c r="G63" s="162"/>
    </row>
    <row r="64" spans="3:7" ht="11.25">
      <c r="C64" s="162"/>
      <c r="D64" s="162"/>
      <c r="G64" s="162"/>
    </row>
    <row r="69" spans="1:7" ht="11.25">
      <c r="A69" s="134"/>
      <c r="B69" s="134"/>
      <c r="C69" s="134"/>
      <c r="D69" s="134"/>
      <c r="E69" s="134"/>
      <c r="F69" s="134"/>
      <c r="G69" s="134"/>
    </row>
    <row r="71" spans="1:6" ht="11.25">
      <c r="A71" s="134"/>
      <c r="B71" s="134"/>
      <c r="C71" s="134"/>
      <c r="D71" s="134"/>
      <c r="E71" s="134"/>
      <c r="F71" s="134"/>
    </row>
    <row r="72" spans="1:6" ht="11.25">
      <c r="A72" s="134"/>
      <c r="B72" s="134"/>
      <c r="C72" s="134"/>
      <c r="D72" s="134"/>
      <c r="E72" s="134"/>
      <c r="F72" s="134"/>
    </row>
    <row r="73" spans="1:7" ht="11.25">
      <c r="A73" s="134"/>
      <c r="B73" s="134"/>
      <c r="C73" s="134"/>
      <c r="D73" s="134"/>
      <c r="E73" s="134"/>
      <c r="F73" s="134"/>
      <c r="G73" s="162"/>
    </row>
    <row r="74" spans="1:7" ht="11.25">
      <c r="A74" s="134"/>
      <c r="B74" s="134"/>
      <c r="C74" s="134"/>
      <c r="D74" s="134"/>
      <c r="E74" s="134"/>
      <c r="F74" s="134"/>
      <c r="G74" s="162"/>
    </row>
    <row r="75" spans="1:7" ht="11.25">
      <c r="A75" s="134"/>
      <c r="B75" s="134"/>
      <c r="C75" s="134"/>
      <c r="D75" s="134"/>
      <c r="E75" s="134"/>
      <c r="F75" s="134"/>
      <c r="G75" s="162"/>
    </row>
    <row r="76" ht="11.25">
      <c r="G76" s="162"/>
    </row>
    <row r="77" spans="2:7" ht="11.25">
      <c r="B77" s="134"/>
      <c r="C77" s="134"/>
      <c r="D77" s="134"/>
      <c r="F77" s="134"/>
      <c r="G77" s="134"/>
    </row>
    <row r="78" spans="2:7" ht="11.25">
      <c r="B78" s="134"/>
      <c r="C78" s="134"/>
      <c r="D78" s="134"/>
      <c r="F78" s="134"/>
      <c r="G78" s="134"/>
    </row>
    <row r="79" ht="11.25">
      <c r="G79" s="162"/>
    </row>
    <row r="80" spans="2:7" ht="11.25">
      <c r="B80" s="175"/>
      <c r="C80" s="175"/>
      <c r="D80" s="175"/>
      <c r="E80" s="176"/>
      <c r="F80" s="175"/>
      <c r="G80" s="175"/>
    </row>
    <row r="83" spans="3:7" ht="11.25">
      <c r="C83" s="162"/>
      <c r="D83" s="162"/>
      <c r="G83" s="162"/>
    </row>
    <row r="84" spans="3:7" ht="11.25">
      <c r="C84" s="162"/>
      <c r="D84" s="162"/>
      <c r="G84" s="162"/>
    </row>
    <row r="85" spans="3:7" ht="11.25">
      <c r="C85" s="162"/>
      <c r="D85" s="162"/>
      <c r="G85" s="162"/>
    </row>
    <row r="86" spans="3:7" ht="11.25">
      <c r="C86" s="162"/>
      <c r="D86" s="162"/>
      <c r="G86" s="162"/>
    </row>
    <row r="88" spans="3:7" ht="11.25">
      <c r="C88" s="162"/>
      <c r="D88" s="162"/>
      <c r="G88" s="162"/>
    </row>
    <row r="89" spans="3:7" ht="11.25">
      <c r="C89" s="162"/>
      <c r="D89" s="162"/>
      <c r="G89" s="162"/>
    </row>
    <row r="90" spans="3:7" ht="11.25">
      <c r="C90" s="162"/>
      <c r="D90" s="162"/>
      <c r="G90" s="162"/>
    </row>
    <row r="91" spans="3:7" ht="11.25">
      <c r="C91" s="162"/>
      <c r="D91" s="162"/>
      <c r="G91" s="162"/>
    </row>
    <row r="92" spans="3:7" ht="11.25">
      <c r="C92" s="162"/>
      <c r="D92" s="162"/>
      <c r="G92" s="162"/>
    </row>
    <row r="94" spans="3:7" ht="11.25">
      <c r="C94" s="162"/>
      <c r="D94" s="162"/>
      <c r="G94" s="162"/>
    </row>
    <row r="95" spans="3:7" ht="11.25">
      <c r="C95" s="162"/>
      <c r="D95" s="162"/>
      <c r="G95" s="162"/>
    </row>
    <row r="96" spans="3:7" ht="11.25">
      <c r="C96" s="162"/>
      <c r="D96" s="162"/>
      <c r="G96" s="162"/>
    </row>
    <row r="97" spans="3:7" ht="11.25">
      <c r="C97" s="162"/>
      <c r="D97" s="162"/>
      <c r="G97" s="162"/>
    </row>
    <row r="98" spans="3:7" ht="11.25">
      <c r="C98" s="162"/>
      <c r="D98" s="162"/>
      <c r="G98" s="162"/>
    </row>
    <row r="99" spans="3:7" ht="11.25">
      <c r="C99" s="162"/>
      <c r="D99" s="162"/>
      <c r="G99" s="162"/>
    </row>
    <row r="100" spans="3:7" ht="11.25">
      <c r="C100" s="162"/>
      <c r="D100" s="162"/>
      <c r="G100" s="162"/>
    </row>
    <row r="101" spans="3:7" ht="11.25">
      <c r="C101" s="162"/>
      <c r="D101" s="162"/>
      <c r="G101" s="162"/>
    </row>
    <row r="102" spans="3:7" ht="11.25">
      <c r="C102" s="162"/>
      <c r="D102" s="162"/>
      <c r="G102" s="162"/>
    </row>
    <row r="103" spans="3:7" ht="11.25">
      <c r="C103" s="162"/>
      <c r="D103" s="162"/>
      <c r="G103" s="162"/>
    </row>
    <row r="105" spans="2:6" ht="11.25">
      <c r="B105" s="175"/>
      <c r="F105" s="175"/>
    </row>
    <row r="106" spans="2:6" ht="11.25">
      <c r="B106" s="175"/>
      <c r="F106" s="175"/>
    </row>
    <row r="107" spans="2:7" ht="11.25">
      <c r="B107" s="175"/>
      <c r="C107" s="177"/>
      <c r="D107" s="177"/>
      <c r="F107" s="175"/>
      <c r="G107" s="177"/>
    </row>
    <row r="108" spans="2:6" ht="11.25">
      <c r="B108" s="175"/>
      <c r="F108" s="175"/>
    </row>
    <row r="109" spans="2:6" ht="11.25">
      <c r="B109" s="175"/>
      <c r="F109" s="175"/>
    </row>
    <row r="110" ht="11.25">
      <c r="B110" s="175"/>
    </row>
  </sheetData>
  <printOptions horizontalCentered="1"/>
  <pageMargins left="0.68" right="0.24" top="0.99" bottom="0" header="0" footer="0"/>
  <pageSetup horizontalDpi="300" verticalDpi="300" orientation="portrait" r:id="rId2"/>
  <headerFooter alignWithMargins="0">
    <oddHeader xml:space="preserve">&amp;C </oddHeader>
    <oddFooter xml:space="preserve">&amp;C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0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28.421875" style="180" customWidth="1"/>
    <col min="2" max="3" width="8.00390625" style="180" customWidth="1"/>
    <col min="4" max="4" width="4.421875" style="180" customWidth="1"/>
    <col min="5" max="5" width="1.28515625" style="180" customWidth="1"/>
    <col min="6" max="7" width="8.00390625" style="180" customWidth="1"/>
    <col min="8" max="8" width="3.00390625" style="180" customWidth="1"/>
    <col min="9" max="9" width="1.28515625" style="180" customWidth="1"/>
    <col min="10" max="11" width="8.00390625" style="180" customWidth="1"/>
    <col min="12" max="12" width="3.00390625" style="180" customWidth="1"/>
    <col min="13" max="16384" width="9.140625" style="180" customWidth="1"/>
  </cols>
  <sheetData>
    <row r="1" spans="1:13" ht="15.75">
      <c r="A1" s="178" t="s">
        <v>206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>
        <v>4</v>
      </c>
      <c r="M1" s="180" t="s">
        <v>51</v>
      </c>
    </row>
    <row r="2" spans="1:12" ht="15.75">
      <c r="A2" s="181" t="s">
        <v>193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ht="6.75" customHeight="1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2" ht="14.25" customHeight="1">
      <c r="A4" s="182" t="s">
        <v>207</v>
      </c>
      <c r="B4" s="182"/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spans="1:12" ht="14.25" customHeight="1">
      <c r="A5" s="182"/>
      <c r="B5" s="182"/>
      <c r="C5" s="179"/>
      <c r="D5" s="179"/>
      <c r="E5" s="179"/>
      <c r="F5" s="179"/>
      <c r="G5" s="179"/>
      <c r="H5" s="179"/>
      <c r="I5" s="179"/>
      <c r="J5" s="179"/>
      <c r="K5" s="179"/>
      <c r="L5" s="179"/>
    </row>
    <row r="6" spans="2:12" ht="11.25">
      <c r="B6" s="183" t="s">
        <v>208</v>
      </c>
      <c r="C6" s="184"/>
      <c r="D6" s="185"/>
      <c r="E6" s="186"/>
      <c r="F6" s="187" t="s">
        <v>209</v>
      </c>
      <c r="G6" s="187"/>
      <c r="H6" s="188"/>
      <c r="I6" s="186"/>
      <c r="J6" s="187" t="s">
        <v>210</v>
      </c>
      <c r="K6" s="187"/>
      <c r="L6" s="188"/>
    </row>
    <row r="7" spans="2:12" ht="11.25">
      <c r="B7" s="189" t="s">
        <v>211</v>
      </c>
      <c r="C7" s="190"/>
      <c r="D7" s="191"/>
      <c r="E7" s="192"/>
      <c r="F7" s="193" t="s">
        <v>212</v>
      </c>
      <c r="G7" s="193"/>
      <c r="H7" s="194"/>
      <c r="I7" s="192"/>
      <c r="J7" s="193" t="s">
        <v>212</v>
      </c>
      <c r="K7" s="193"/>
      <c r="L7" s="194"/>
    </row>
    <row r="8" spans="2:12" ht="11.25">
      <c r="B8" s="195" t="s">
        <v>9</v>
      </c>
      <c r="C8" s="196" t="s">
        <v>5</v>
      </c>
      <c r="D8" s="196"/>
      <c r="E8" s="192"/>
      <c r="F8" s="196" t="s">
        <v>9</v>
      </c>
      <c r="G8" s="196" t="s">
        <v>5</v>
      </c>
      <c r="H8" s="197"/>
      <c r="I8" s="192"/>
      <c r="J8" s="196" t="s">
        <v>9</v>
      </c>
      <c r="K8" s="196" t="s">
        <v>5</v>
      </c>
      <c r="L8" s="197"/>
    </row>
    <row r="9" spans="1:12" ht="11.25">
      <c r="A9" s="198" t="s">
        <v>213</v>
      </c>
      <c r="B9" s="189">
        <v>1636</v>
      </c>
      <c r="C9" s="199">
        <v>1</v>
      </c>
      <c r="D9" s="199"/>
      <c r="E9" s="192"/>
      <c r="F9" s="190">
        <v>587</v>
      </c>
      <c r="G9" s="199">
        <v>1</v>
      </c>
      <c r="H9" s="197"/>
      <c r="I9" s="192"/>
      <c r="J9" s="190">
        <v>369</v>
      </c>
      <c r="K9" s="199">
        <v>1</v>
      </c>
      <c r="L9" s="197"/>
    </row>
    <row r="10" spans="1:12" ht="9" customHeight="1">
      <c r="A10" s="200" t="s">
        <v>148</v>
      </c>
      <c r="B10" s="200">
        <v>1028</v>
      </c>
      <c r="C10" s="201">
        <v>0.628361858190709</v>
      </c>
      <c r="D10" s="201"/>
      <c r="E10" s="202"/>
      <c r="F10" s="179">
        <v>404</v>
      </c>
      <c r="G10" s="201">
        <v>0.6882453151618398</v>
      </c>
      <c r="H10" s="203"/>
      <c r="I10" s="202"/>
      <c r="J10" s="179">
        <v>246</v>
      </c>
      <c r="K10" s="201">
        <v>0.6666666666666666</v>
      </c>
      <c r="L10" s="203"/>
    </row>
    <row r="11" spans="1:12" ht="9" customHeight="1">
      <c r="A11" s="200" t="s">
        <v>147</v>
      </c>
      <c r="B11" s="200">
        <v>608</v>
      </c>
      <c r="C11" s="201">
        <v>0.37163814180929094</v>
      </c>
      <c r="D11" s="204"/>
      <c r="E11" s="202"/>
      <c r="F11" s="179">
        <v>183</v>
      </c>
      <c r="G11" s="201">
        <v>0.31175468483816016</v>
      </c>
      <c r="H11" s="203"/>
      <c r="I11" s="202"/>
      <c r="J11" s="179">
        <v>121</v>
      </c>
      <c r="K11" s="201">
        <v>0.32791327913279134</v>
      </c>
      <c r="L11" s="203"/>
    </row>
    <row r="12" spans="1:12" ht="9" customHeight="1">
      <c r="A12" s="189" t="s">
        <v>214</v>
      </c>
      <c r="B12" s="189">
        <v>0</v>
      </c>
      <c r="C12" s="199">
        <v>0</v>
      </c>
      <c r="D12" s="199"/>
      <c r="E12" s="192"/>
      <c r="F12" s="190">
        <v>0</v>
      </c>
      <c r="G12" s="199">
        <v>0</v>
      </c>
      <c r="H12" s="197"/>
      <c r="I12" s="192"/>
      <c r="J12" s="190">
        <v>2</v>
      </c>
      <c r="K12" s="199">
        <v>0.005420054200542005</v>
      </c>
      <c r="L12" s="197"/>
    </row>
    <row r="13" spans="1:12" ht="9" customHeight="1">
      <c r="A13" s="200" t="s">
        <v>166</v>
      </c>
      <c r="B13" s="200">
        <v>1399</v>
      </c>
      <c r="C13" s="201">
        <v>0.8551344743276283</v>
      </c>
      <c r="D13" s="201"/>
      <c r="E13" s="202"/>
      <c r="F13" s="179">
        <v>522</v>
      </c>
      <c r="G13" s="201">
        <v>0.889267461669506</v>
      </c>
      <c r="H13" s="203"/>
      <c r="I13" s="202"/>
      <c r="J13" s="179">
        <v>336</v>
      </c>
      <c r="K13" s="201">
        <v>0.9105691056910569</v>
      </c>
      <c r="L13" s="203"/>
    </row>
    <row r="14" spans="1:12" ht="9" customHeight="1">
      <c r="A14" s="200" t="s">
        <v>215</v>
      </c>
      <c r="B14" s="200">
        <v>151</v>
      </c>
      <c r="C14" s="201">
        <v>0.09229828850855745</v>
      </c>
      <c r="D14" s="201"/>
      <c r="E14" s="202"/>
      <c r="F14" s="179">
        <v>41</v>
      </c>
      <c r="G14" s="201">
        <v>0.06984667802385008</v>
      </c>
      <c r="H14" s="203"/>
      <c r="I14" s="202"/>
      <c r="J14" s="179">
        <v>21</v>
      </c>
      <c r="K14" s="201">
        <v>0.056910569105691054</v>
      </c>
      <c r="L14" s="203"/>
    </row>
    <row r="15" spans="1:12" ht="9" customHeight="1">
      <c r="A15" s="200" t="s">
        <v>216</v>
      </c>
      <c r="B15" s="200">
        <v>30</v>
      </c>
      <c r="C15" s="201">
        <v>0.018337408312958436</v>
      </c>
      <c r="D15" s="201"/>
      <c r="E15" s="202"/>
      <c r="F15" s="179">
        <v>12</v>
      </c>
      <c r="G15" s="201">
        <v>0.020442930153321975</v>
      </c>
      <c r="H15" s="203"/>
      <c r="I15" s="202"/>
      <c r="J15" s="179">
        <v>5</v>
      </c>
      <c r="K15" s="201">
        <v>0.013550135501355014</v>
      </c>
      <c r="L15" s="203"/>
    </row>
    <row r="16" spans="1:12" ht="9" customHeight="1">
      <c r="A16" s="200" t="s">
        <v>217</v>
      </c>
      <c r="B16" s="200">
        <v>9</v>
      </c>
      <c r="C16" s="201">
        <v>0.005501222493887531</v>
      </c>
      <c r="D16" s="201"/>
      <c r="E16" s="202"/>
      <c r="F16" s="179">
        <v>0</v>
      </c>
      <c r="G16" s="201">
        <v>0</v>
      </c>
      <c r="H16" s="203"/>
      <c r="I16" s="202"/>
      <c r="J16" s="179">
        <v>1</v>
      </c>
      <c r="K16" s="201">
        <v>0.0027100271002710027</v>
      </c>
      <c r="L16" s="203"/>
    </row>
    <row r="17" spans="1:12" ht="9" customHeight="1">
      <c r="A17" s="200" t="s">
        <v>218</v>
      </c>
      <c r="B17" s="200">
        <v>25</v>
      </c>
      <c r="C17" s="201">
        <v>0.015281173594132029</v>
      </c>
      <c r="D17" s="201"/>
      <c r="E17" s="202"/>
      <c r="F17" s="179">
        <v>7</v>
      </c>
      <c r="G17" s="201">
        <v>0.01192504258943782</v>
      </c>
      <c r="H17" s="203"/>
      <c r="I17" s="202"/>
      <c r="J17" s="179">
        <v>3</v>
      </c>
      <c r="K17" s="201">
        <v>0.008130081300813009</v>
      </c>
      <c r="L17" s="203"/>
    </row>
    <row r="18" spans="1:12" ht="9" customHeight="1">
      <c r="A18" s="200" t="s">
        <v>219</v>
      </c>
      <c r="B18" s="200">
        <v>22</v>
      </c>
      <c r="C18" s="201">
        <v>0.013447432762836185</v>
      </c>
      <c r="D18" s="201"/>
      <c r="E18" s="202"/>
      <c r="F18" s="179">
        <v>5</v>
      </c>
      <c r="G18" s="201">
        <v>0.008517887563884156</v>
      </c>
      <c r="H18" s="203"/>
      <c r="I18" s="202"/>
      <c r="J18" s="179">
        <v>1</v>
      </c>
      <c r="K18" s="201">
        <v>0.0027100271002710027</v>
      </c>
      <c r="L18" s="203"/>
    </row>
    <row r="19" spans="1:12" ht="9" customHeight="1">
      <c r="A19" s="189" t="s">
        <v>214</v>
      </c>
      <c r="B19" s="189">
        <v>0</v>
      </c>
      <c r="C19" s="199">
        <v>0</v>
      </c>
      <c r="D19" s="199"/>
      <c r="E19" s="192"/>
      <c r="F19" s="205">
        <v>0</v>
      </c>
      <c r="G19" s="199">
        <v>0</v>
      </c>
      <c r="H19" s="197"/>
      <c r="I19" s="192"/>
      <c r="J19" s="205">
        <v>2</v>
      </c>
      <c r="K19" s="201">
        <v>0.005420054200542005</v>
      </c>
      <c r="L19" s="197"/>
    </row>
    <row r="20" spans="1:12" ht="9" customHeight="1">
      <c r="A20" s="200" t="s">
        <v>220</v>
      </c>
      <c r="B20" s="206" t="s">
        <v>221</v>
      </c>
      <c r="C20" s="207" t="s">
        <v>222</v>
      </c>
      <c r="D20" s="208"/>
      <c r="E20" s="186"/>
      <c r="F20" s="209" t="s">
        <v>221</v>
      </c>
      <c r="G20" s="210" t="s">
        <v>223</v>
      </c>
      <c r="H20" s="211"/>
      <c r="I20" s="186"/>
      <c r="J20" s="209" t="s">
        <v>221</v>
      </c>
      <c r="K20" s="210" t="s">
        <v>224</v>
      </c>
      <c r="L20" s="211"/>
    </row>
    <row r="21" spans="1:12" ht="9" customHeight="1">
      <c r="A21" s="189"/>
      <c r="B21" s="195" t="s">
        <v>225</v>
      </c>
      <c r="C21" s="212" t="s">
        <v>226</v>
      </c>
      <c r="D21" s="199"/>
      <c r="E21" s="192"/>
      <c r="F21" s="196" t="s">
        <v>225</v>
      </c>
      <c r="G21" s="213">
        <v>23.8</v>
      </c>
      <c r="H21" s="214"/>
      <c r="I21" s="192"/>
      <c r="J21" s="196" t="s">
        <v>225</v>
      </c>
      <c r="K21" s="215">
        <v>23.51</v>
      </c>
      <c r="L21" s="214"/>
    </row>
    <row r="22" spans="1:12" ht="9" customHeight="1">
      <c r="A22" s="200" t="s">
        <v>227</v>
      </c>
      <c r="B22" s="200">
        <v>1327</v>
      </c>
      <c r="C22" s="201">
        <v>0.8111246943765281</v>
      </c>
      <c r="D22" s="201"/>
      <c r="E22" s="202"/>
      <c r="F22" s="179">
        <v>462</v>
      </c>
      <c r="G22" s="201">
        <v>0.787052810902896</v>
      </c>
      <c r="H22" s="203"/>
      <c r="I22" s="202"/>
      <c r="J22" s="179">
        <v>289</v>
      </c>
      <c r="K22" s="201">
        <v>0.7831978319783198</v>
      </c>
      <c r="L22" s="203"/>
    </row>
    <row r="23" spans="1:12" ht="9" customHeight="1">
      <c r="A23" s="200" t="s">
        <v>228</v>
      </c>
      <c r="B23" s="200">
        <v>18</v>
      </c>
      <c r="C23" s="201">
        <v>0.011002444987775062</v>
      </c>
      <c r="D23" s="201"/>
      <c r="E23" s="202"/>
      <c r="F23" s="179">
        <v>6</v>
      </c>
      <c r="G23" s="201">
        <v>0.010221465076660987</v>
      </c>
      <c r="H23" s="203"/>
      <c r="I23" s="202"/>
      <c r="J23" s="179">
        <v>2</v>
      </c>
      <c r="K23" s="201">
        <v>0.005420054200542005</v>
      </c>
      <c r="L23" s="203"/>
    </row>
    <row r="24" spans="1:12" ht="9" customHeight="1">
      <c r="A24" s="200" t="s">
        <v>229</v>
      </c>
      <c r="B24" s="200">
        <v>153</v>
      </c>
      <c r="C24" s="201">
        <v>0.09352078239608802</v>
      </c>
      <c r="D24" s="201"/>
      <c r="E24" s="202"/>
      <c r="F24" s="179">
        <v>62</v>
      </c>
      <c r="G24" s="201">
        <v>0.10562180579216354</v>
      </c>
      <c r="H24" s="203"/>
      <c r="I24" s="202"/>
      <c r="J24" s="179">
        <v>39</v>
      </c>
      <c r="K24" s="201">
        <v>0.10569105691056911</v>
      </c>
      <c r="L24" s="203"/>
    </row>
    <row r="25" spans="1:12" ht="9" customHeight="1">
      <c r="A25" s="200" t="s">
        <v>230</v>
      </c>
      <c r="B25" s="200">
        <v>9</v>
      </c>
      <c r="C25" s="201">
        <v>0.005501222493887531</v>
      </c>
      <c r="D25" s="201"/>
      <c r="E25" s="202"/>
      <c r="F25" s="179">
        <v>3</v>
      </c>
      <c r="G25" s="201">
        <v>0.005110732538330494</v>
      </c>
      <c r="H25" s="203"/>
      <c r="I25" s="202"/>
      <c r="J25" s="179">
        <v>1</v>
      </c>
      <c r="K25" s="201">
        <v>0.0027100271002710027</v>
      </c>
      <c r="L25" s="203"/>
    </row>
    <row r="26" spans="1:12" ht="9" customHeight="1">
      <c r="A26" s="200" t="s">
        <v>231</v>
      </c>
      <c r="B26" s="200">
        <v>63</v>
      </c>
      <c r="C26" s="201">
        <v>0.03850855745721271</v>
      </c>
      <c r="D26" s="201"/>
      <c r="E26" s="202"/>
      <c r="F26" s="179">
        <v>29</v>
      </c>
      <c r="G26" s="201">
        <v>0.049403747870528106</v>
      </c>
      <c r="H26" s="203"/>
      <c r="I26" s="202"/>
      <c r="J26" s="179">
        <v>23</v>
      </c>
      <c r="K26" s="201">
        <v>0.06233062330623306</v>
      </c>
      <c r="L26" s="203"/>
    </row>
    <row r="27" spans="1:12" ht="9" customHeight="1">
      <c r="A27" s="200" t="s">
        <v>232</v>
      </c>
      <c r="B27" s="200">
        <v>66</v>
      </c>
      <c r="C27" s="201">
        <v>0.040342298288508556</v>
      </c>
      <c r="D27" s="201"/>
      <c r="E27" s="202"/>
      <c r="F27" s="179">
        <v>25</v>
      </c>
      <c r="G27" s="201">
        <v>0.04258943781942078</v>
      </c>
      <c r="H27" s="203"/>
      <c r="I27" s="202"/>
      <c r="J27" s="179">
        <v>13</v>
      </c>
      <c r="K27" s="201">
        <v>0.03523035230352303</v>
      </c>
      <c r="L27" s="203"/>
    </row>
    <row r="28" spans="1:12" ht="9" customHeight="1">
      <c r="A28" s="189" t="s">
        <v>214</v>
      </c>
      <c r="B28" s="189">
        <v>0</v>
      </c>
      <c r="C28" s="199">
        <v>0</v>
      </c>
      <c r="D28" s="199"/>
      <c r="E28" s="192"/>
      <c r="F28" s="205">
        <v>0</v>
      </c>
      <c r="G28" s="199">
        <v>0</v>
      </c>
      <c r="H28" s="197"/>
      <c r="I28" s="192"/>
      <c r="J28" s="205">
        <v>2</v>
      </c>
      <c r="K28" s="199">
        <v>0.005420054200542005</v>
      </c>
      <c r="L28" s="197"/>
    </row>
    <row r="29" spans="1:12" ht="9" customHeight="1">
      <c r="A29" s="200" t="s">
        <v>233</v>
      </c>
      <c r="B29" s="200">
        <v>777</v>
      </c>
      <c r="C29" s="201">
        <v>0.47493887530562345</v>
      </c>
      <c r="D29" s="201"/>
      <c r="E29" s="202"/>
      <c r="F29" s="179">
        <v>304</v>
      </c>
      <c r="G29" s="201">
        <v>0.5178875638841567</v>
      </c>
      <c r="H29" s="203"/>
      <c r="I29" s="202"/>
      <c r="J29" s="179">
        <v>186</v>
      </c>
      <c r="K29" s="201">
        <v>0.5040650406504065</v>
      </c>
      <c r="L29" s="203"/>
    </row>
    <row r="30" spans="1:12" ht="9" customHeight="1">
      <c r="A30" s="200" t="s">
        <v>234</v>
      </c>
      <c r="B30" s="200">
        <v>311</v>
      </c>
      <c r="C30" s="201">
        <v>0.19009779951100245</v>
      </c>
      <c r="D30" s="201"/>
      <c r="E30" s="202"/>
      <c r="F30" s="179">
        <v>103</v>
      </c>
      <c r="G30" s="201">
        <v>0.17546848381601363</v>
      </c>
      <c r="H30" s="203"/>
      <c r="I30" s="202"/>
      <c r="J30" s="179">
        <v>58</v>
      </c>
      <c r="K30" s="201">
        <v>0.15718157181571815</v>
      </c>
      <c r="L30" s="203"/>
    </row>
    <row r="31" spans="1:12" ht="9" customHeight="1">
      <c r="A31" s="200" t="s">
        <v>235</v>
      </c>
      <c r="B31" s="200">
        <v>548</v>
      </c>
      <c r="C31" s="201">
        <v>0.33496332518337407</v>
      </c>
      <c r="D31" s="201"/>
      <c r="E31" s="202"/>
      <c r="F31" s="179">
        <v>180</v>
      </c>
      <c r="G31" s="201">
        <v>0.30664395229982966</v>
      </c>
      <c r="H31" s="203"/>
      <c r="I31" s="202"/>
      <c r="J31" s="179">
        <v>123</v>
      </c>
      <c r="K31" s="201">
        <v>0.3333333333333333</v>
      </c>
      <c r="L31" s="203"/>
    </row>
    <row r="32" spans="1:12" ht="9" customHeight="1">
      <c r="A32" s="189" t="s">
        <v>214</v>
      </c>
      <c r="B32" s="189">
        <v>0</v>
      </c>
      <c r="C32" s="199">
        <v>0</v>
      </c>
      <c r="D32" s="199"/>
      <c r="E32" s="192"/>
      <c r="F32" s="205">
        <v>0</v>
      </c>
      <c r="G32" s="199">
        <v>0</v>
      </c>
      <c r="H32" s="197"/>
      <c r="I32" s="192"/>
      <c r="J32" s="205">
        <v>2</v>
      </c>
      <c r="K32" s="199">
        <v>0.005420054200542005</v>
      </c>
      <c r="L32" s="197"/>
    </row>
    <row r="33" spans="1:12" ht="9" customHeight="1">
      <c r="A33" s="200" t="s">
        <v>236</v>
      </c>
      <c r="B33" s="200">
        <v>597</v>
      </c>
      <c r="C33" s="201">
        <v>0.36491442542787283</v>
      </c>
      <c r="D33" s="201"/>
      <c r="E33" s="202"/>
      <c r="F33" s="179">
        <v>222</v>
      </c>
      <c r="G33" s="201">
        <v>0.3781942078364566</v>
      </c>
      <c r="H33" s="203"/>
      <c r="I33" s="202"/>
      <c r="J33" s="179">
        <v>124</v>
      </c>
      <c r="K33" s="201">
        <v>0.33604336043360433</v>
      </c>
      <c r="L33" s="203"/>
    </row>
    <row r="34" spans="1:12" ht="9" customHeight="1">
      <c r="A34" s="200" t="s">
        <v>237</v>
      </c>
      <c r="B34" s="200">
        <v>346</v>
      </c>
      <c r="C34" s="201">
        <v>0.2114914425427873</v>
      </c>
      <c r="D34" s="201"/>
      <c r="E34" s="202"/>
      <c r="F34" s="179">
        <v>121</v>
      </c>
      <c r="G34" s="201">
        <v>0.2061328790459966</v>
      </c>
      <c r="H34" s="203"/>
      <c r="I34" s="202"/>
      <c r="J34" s="179">
        <v>88</v>
      </c>
      <c r="K34" s="201">
        <v>0.23848238482384823</v>
      </c>
      <c r="L34" s="203"/>
    </row>
    <row r="35" spans="1:12" ht="9" customHeight="1">
      <c r="A35" s="200" t="s">
        <v>238</v>
      </c>
      <c r="B35" s="200">
        <v>393</v>
      </c>
      <c r="C35" s="201">
        <v>0.2402200488997555</v>
      </c>
      <c r="D35" s="201"/>
      <c r="E35" s="202"/>
      <c r="F35" s="179">
        <v>131</v>
      </c>
      <c r="G35" s="201">
        <v>0.2231686541737649</v>
      </c>
      <c r="H35" s="203"/>
      <c r="I35" s="202"/>
      <c r="J35" s="179">
        <v>86</v>
      </c>
      <c r="K35" s="201">
        <v>0.23306233062330622</v>
      </c>
      <c r="L35" s="203"/>
    </row>
    <row r="36" spans="1:12" ht="9" customHeight="1">
      <c r="A36" s="200" t="s">
        <v>239</v>
      </c>
      <c r="B36" s="200">
        <v>117</v>
      </c>
      <c r="C36" s="201">
        <v>0.0715158924205379</v>
      </c>
      <c r="D36" s="201"/>
      <c r="E36" s="202"/>
      <c r="F36" s="179">
        <v>41</v>
      </c>
      <c r="G36" s="201">
        <v>0.06984667802385008</v>
      </c>
      <c r="H36" s="203"/>
      <c r="I36" s="202"/>
      <c r="J36" s="179">
        <v>20</v>
      </c>
      <c r="K36" s="201">
        <v>0.05420054200542006</v>
      </c>
      <c r="L36" s="203"/>
    </row>
    <row r="37" spans="1:12" ht="9" customHeight="1">
      <c r="A37" s="200" t="s">
        <v>240</v>
      </c>
      <c r="B37" s="200">
        <v>183</v>
      </c>
      <c r="C37" s="201">
        <v>0.11185819070904646</v>
      </c>
      <c r="D37" s="201"/>
      <c r="E37" s="202"/>
      <c r="F37" s="179">
        <v>72</v>
      </c>
      <c r="G37" s="201">
        <v>0.12265758091993186</v>
      </c>
      <c r="H37" s="203"/>
      <c r="I37" s="202"/>
      <c r="J37" s="179">
        <v>49</v>
      </c>
      <c r="K37" s="201">
        <v>0.13279132791327913</v>
      </c>
      <c r="L37" s="203"/>
    </row>
    <row r="38" spans="1:12" ht="9" customHeight="1">
      <c r="A38" s="189" t="s">
        <v>214</v>
      </c>
      <c r="B38" s="189">
        <v>0</v>
      </c>
      <c r="C38" s="199">
        <v>0</v>
      </c>
      <c r="D38" s="199"/>
      <c r="E38" s="192"/>
      <c r="F38" s="205">
        <v>0</v>
      </c>
      <c r="G38" s="199">
        <v>0</v>
      </c>
      <c r="H38" s="197"/>
      <c r="I38" s="192"/>
      <c r="J38" s="205">
        <v>2</v>
      </c>
      <c r="K38" s="199">
        <v>0.005420054200542005</v>
      </c>
      <c r="L38" s="197"/>
    </row>
    <row r="39" spans="1:12" ht="9" customHeight="1">
      <c r="A39" s="200" t="s">
        <v>241</v>
      </c>
      <c r="B39" s="200">
        <v>651</v>
      </c>
      <c r="C39" s="201">
        <v>0.39792176039119803</v>
      </c>
      <c r="D39" s="201"/>
      <c r="E39" s="202"/>
      <c r="F39" s="179">
        <v>223</v>
      </c>
      <c r="G39" s="201">
        <v>0.3798977853492334</v>
      </c>
      <c r="H39" s="203"/>
      <c r="I39" s="202"/>
      <c r="J39" s="179">
        <v>157</v>
      </c>
      <c r="K39" s="201">
        <v>0.4254742547425474</v>
      </c>
      <c r="L39" s="203"/>
    </row>
    <row r="40" spans="1:12" ht="9" customHeight="1">
      <c r="A40" s="200" t="s">
        <v>242</v>
      </c>
      <c r="B40" s="200">
        <v>964</v>
      </c>
      <c r="C40" s="201">
        <v>0.589242053789731</v>
      </c>
      <c r="D40" s="201"/>
      <c r="E40" s="202"/>
      <c r="F40" s="179">
        <v>355</v>
      </c>
      <c r="G40" s="201">
        <v>0.6047700170357752</v>
      </c>
      <c r="H40" s="203"/>
      <c r="I40" s="202"/>
      <c r="J40" s="179">
        <v>208</v>
      </c>
      <c r="K40" s="201">
        <v>0.5636856368563685</v>
      </c>
      <c r="L40" s="203"/>
    </row>
    <row r="41" spans="1:12" ht="9" customHeight="1">
      <c r="A41" s="200" t="s">
        <v>243</v>
      </c>
      <c r="B41" s="200">
        <v>20</v>
      </c>
      <c r="C41" s="201">
        <v>0.012224938875305624</v>
      </c>
      <c r="D41" s="201"/>
      <c r="E41" s="202"/>
      <c r="F41" s="179">
        <v>9</v>
      </c>
      <c r="G41" s="201">
        <v>0.015332197614991482</v>
      </c>
      <c r="H41" s="203"/>
      <c r="I41" s="202"/>
      <c r="J41" s="179">
        <v>2</v>
      </c>
      <c r="K41" s="201">
        <v>0.005420054200542005</v>
      </c>
      <c r="L41" s="203"/>
    </row>
    <row r="42" spans="1:12" ht="9" customHeight="1">
      <c r="A42" s="189" t="s">
        <v>214</v>
      </c>
      <c r="B42" s="189">
        <v>1</v>
      </c>
      <c r="C42" s="199">
        <v>0.0006112469437652812</v>
      </c>
      <c r="D42" s="199"/>
      <c r="E42" s="192"/>
      <c r="F42" s="205">
        <v>0</v>
      </c>
      <c r="G42" s="199">
        <v>0</v>
      </c>
      <c r="H42" s="197"/>
      <c r="I42" s="192"/>
      <c r="J42" s="205">
        <v>2</v>
      </c>
      <c r="K42" s="199">
        <v>0.005420054200542005</v>
      </c>
      <c r="L42" s="197"/>
    </row>
    <row r="43" spans="1:12" ht="9" customHeight="1">
      <c r="A43" s="200" t="s">
        <v>244</v>
      </c>
      <c r="B43" s="200"/>
      <c r="C43" s="201"/>
      <c r="D43" s="201"/>
      <c r="E43" s="202"/>
      <c r="F43" s="179"/>
      <c r="G43" s="201"/>
      <c r="H43" s="203"/>
      <c r="I43" s="202"/>
      <c r="J43" s="179"/>
      <c r="K43" s="201"/>
      <c r="L43" s="203"/>
    </row>
    <row r="44" spans="1:12" ht="9" customHeight="1">
      <c r="A44" s="200" t="s">
        <v>245</v>
      </c>
      <c r="B44" s="200">
        <v>2</v>
      </c>
      <c r="C44" s="201">
        <v>0.0030721966205837174</v>
      </c>
      <c r="D44" s="201"/>
      <c r="E44" s="202"/>
      <c r="F44" s="179">
        <v>1</v>
      </c>
      <c r="G44" s="201">
        <v>0.004484304932735426</v>
      </c>
      <c r="H44" s="203"/>
      <c r="I44" s="202"/>
      <c r="J44" s="179">
        <v>1</v>
      </c>
      <c r="K44" s="201">
        <v>0.006369426751592357</v>
      </c>
      <c r="L44" s="203"/>
    </row>
    <row r="45" spans="1:12" ht="9" customHeight="1">
      <c r="A45" s="216" t="s">
        <v>246</v>
      </c>
      <c r="B45" s="179">
        <v>149</v>
      </c>
      <c r="C45" s="201">
        <v>0.22887864823348694</v>
      </c>
      <c r="D45" s="217"/>
      <c r="F45" s="179">
        <v>63</v>
      </c>
      <c r="G45" s="201">
        <v>0.2825112107623318</v>
      </c>
      <c r="H45" s="203"/>
      <c r="J45" s="179">
        <v>40</v>
      </c>
      <c r="K45" s="201">
        <v>0.25477707006369427</v>
      </c>
      <c r="L45" s="203"/>
    </row>
    <row r="46" spans="1:12" ht="9" customHeight="1">
      <c r="A46" s="200" t="s">
        <v>247</v>
      </c>
      <c r="B46" s="200">
        <v>224</v>
      </c>
      <c r="C46" s="201">
        <v>0.34408602150537637</v>
      </c>
      <c r="D46" s="201"/>
      <c r="E46" s="202"/>
      <c r="F46" s="179">
        <v>69</v>
      </c>
      <c r="G46" s="201">
        <v>0.3094170403587444</v>
      </c>
      <c r="H46" s="203"/>
      <c r="I46" s="202"/>
      <c r="J46" s="179">
        <v>46</v>
      </c>
      <c r="K46" s="201">
        <v>0.2929936305732484</v>
      </c>
      <c r="L46" s="203"/>
    </row>
    <row r="47" spans="1:12" ht="9" customHeight="1">
      <c r="A47" s="216" t="s">
        <v>248</v>
      </c>
      <c r="B47" s="179">
        <v>114</v>
      </c>
      <c r="C47" s="201">
        <v>0.17511520737327188</v>
      </c>
      <c r="D47" s="217"/>
      <c r="F47" s="179">
        <v>32</v>
      </c>
      <c r="G47" s="201">
        <v>0.14349775784753363</v>
      </c>
      <c r="H47" s="203"/>
      <c r="J47" s="179">
        <v>29</v>
      </c>
      <c r="K47" s="201">
        <v>0.18471337579617833</v>
      </c>
      <c r="L47" s="203"/>
    </row>
    <row r="48" spans="1:12" ht="9" customHeight="1">
      <c r="A48" s="216" t="s">
        <v>249</v>
      </c>
      <c r="B48" s="179">
        <v>38</v>
      </c>
      <c r="C48" s="201">
        <v>0.05837173579109063</v>
      </c>
      <c r="D48" s="217"/>
      <c r="F48" s="179">
        <v>9</v>
      </c>
      <c r="G48" s="201">
        <v>0.04035874439461883</v>
      </c>
      <c r="H48" s="203"/>
      <c r="J48" s="179">
        <v>7</v>
      </c>
      <c r="K48" s="201">
        <v>0.044585987261146494</v>
      </c>
      <c r="L48" s="203"/>
    </row>
    <row r="49" spans="1:12" ht="9" customHeight="1">
      <c r="A49" s="216" t="s">
        <v>250</v>
      </c>
      <c r="B49" s="179">
        <v>17</v>
      </c>
      <c r="C49" s="201">
        <v>0.026113671274961597</v>
      </c>
      <c r="D49" s="217"/>
      <c r="F49" s="179">
        <v>3</v>
      </c>
      <c r="G49" s="201">
        <v>0.013452914798206279</v>
      </c>
      <c r="H49" s="203"/>
      <c r="J49" s="179">
        <v>3</v>
      </c>
      <c r="K49" s="201">
        <v>0.01910828025477707</v>
      </c>
      <c r="L49" s="203"/>
    </row>
    <row r="50" spans="1:12" ht="9" customHeight="1">
      <c r="A50" s="216" t="s">
        <v>251</v>
      </c>
      <c r="B50" s="179">
        <v>13</v>
      </c>
      <c r="C50" s="201">
        <v>0.019969278033794162</v>
      </c>
      <c r="D50" s="217"/>
      <c r="F50" s="179">
        <v>4</v>
      </c>
      <c r="G50" s="201">
        <v>0.017937219730941704</v>
      </c>
      <c r="H50" s="203"/>
      <c r="J50" s="179">
        <v>3</v>
      </c>
      <c r="K50" s="201">
        <v>0.01910828025477707</v>
      </c>
      <c r="L50" s="203"/>
    </row>
    <row r="51" spans="1:12" ht="9" customHeight="1">
      <c r="A51" s="216" t="s">
        <v>252</v>
      </c>
      <c r="B51" s="179">
        <v>12</v>
      </c>
      <c r="C51" s="201">
        <v>0.018433179723502304</v>
      </c>
      <c r="D51" s="217"/>
      <c r="F51" s="179">
        <v>7</v>
      </c>
      <c r="G51" s="201">
        <v>0.03139013452914798</v>
      </c>
      <c r="H51" s="203"/>
      <c r="J51" s="179">
        <v>5</v>
      </c>
      <c r="K51" s="201">
        <v>0.03184713375796178</v>
      </c>
      <c r="L51" s="203"/>
    </row>
    <row r="52" spans="1:12" ht="9" customHeight="1">
      <c r="A52" s="216" t="s">
        <v>253</v>
      </c>
      <c r="B52" s="179">
        <v>82</v>
      </c>
      <c r="C52" s="201">
        <v>0.1259600614439324</v>
      </c>
      <c r="D52" s="217"/>
      <c r="F52" s="179">
        <v>35</v>
      </c>
      <c r="G52" s="201">
        <v>0.15695067264573992</v>
      </c>
      <c r="H52" s="203"/>
      <c r="J52" s="179">
        <v>23</v>
      </c>
      <c r="K52" s="201">
        <v>0.1464968152866242</v>
      </c>
      <c r="L52" s="203"/>
    </row>
    <row r="53" spans="1:12" ht="9" customHeight="1">
      <c r="A53" s="218" t="s">
        <v>214</v>
      </c>
      <c r="B53" s="190">
        <v>0</v>
      </c>
      <c r="C53" s="199">
        <v>0</v>
      </c>
      <c r="D53" s="214"/>
      <c r="E53" s="219"/>
      <c r="F53" s="190">
        <v>0</v>
      </c>
      <c r="G53" s="199">
        <v>0</v>
      </c>
      <c r="H53" s="197"/>
      <c r="I53" s="219"/>
      <c r="J53" s="190">
        <v>0</v>
      </c>
      <c r="K53" s="199">
        <v>0</v>
      </c>
      <c r="L53" s="197"/>
    </row>
    <row r="54" spans="1:12" ht="9" customHeight="1">
      <c r="A54" s="220" t="s">
        <v>254</v>
      </c>
      <c r="B54" s="179"/>
      <c r="C54" s="201"/>
      <c r="D54" s="217"/>
      <c r="F54" s="179"/>
      <c r="G54" s="201"/>
      <c r="H54" s="203"/>
      <c r="J54" s="179"/>
      <c r="K54" s="201"/>
      <c r="L54" s="221"/>
    </row>
    <row r="55" spans="1:12" ht="9" customHeight="1">
      <c r="A55" s="216" t="s">
        <v>255</v>
      </c>
      <c r="B55" s="179">
        <v>164</v>
      </c>
      <c r="C55" s="201">
        <v>0.17012448132780084</v>
      </c>
      <c r="D55" s="217"/>
      <c r="F55" s="179">
        <v>67</v>
      </c>
      <c r="G55" s="201">
        <v>0.18873239436619718</v>
      </c>
      <c r="H55" s="203"/>
      <c r="J55" s="179">
        <v>38</v>
      </c>
      <c r="K55" s="201">
        <v>0.18269230769230768</v>
      </c>
      <c r="L55" s="203"/>
    </row>
    <row r="56" spans="1:12" ht="9" customHeight="1">
      <c r="A56" s="216" t="s">
        <v>256</v>
      </c>
      <c r="B56" s="179">
        <v>345</v>
      </c>
      <c r="C56" s="201">
        <v>0.3578838174273859</v>
      </c>
      <c r="D56" s="217"/>
      <c r="F56" s="179">
        <v>122</v>
      </c>
      <c r="G56" s="201">
        <v>0.3436619718309859</v>
      </c>
      <c r="H56" s="203"/>
      <c r="J56" s="179">
        <v>75</v>
      </c>
      <c r="K56" s="201">
        <v>0.3605769230769231</v>
      </c>
      <c r="L56" s="203"/>
    </row>
    <row r="57" spans="1:12" ht="9" customHeight="1">
      <c r="A57" s="216" t="s">
        <v>246</v>
      </c>
      <c r="B57" s="179">
        <v>210</v>
      </c>
      <c r="C57" s="201">
        <v>0.21784232365145229</v>
      </c>
      <c r="D57" s="217"/>
      <c r="F57" s="179">
        <v>74</v>
      </c>
      <c r="G57" s="201">
        <v>0.2084507042253521</v>
      </c>
      <c r="H57" s="203"/>
      <c r="J57" s="179">
        <v>48</v>
      </c>
      <c r="K57" s="201">
        <v>0.23076923076923078</v>
      </c>
      <c r="L57" s="203"/>
    </row>
    <row r="58" spans="1:12" ht="9" customHeight="1">
      <c r="A58" s="216" t="s">
        <v>247</v>
      </c>
      <c r="B58" s="179">
        <v>113</v>
      </c>
      <c r="C58" s="201">
        <v>0.11721991701244813</v>
      </c>
      <c r="D58" s="217"/>
      <c r="F58" s="179">
        <v>46</v>
      </c>
      <c r="G58" s="201">
        <v>0.1295774647887324</v>
      </c>
      <c r="H58" s="203"/>
      <c r="J58" s="179">
        <v>22</v>
      </c>
      <c r="K58" s="201">
        <v>0.10576923076923077</v>
      </c>
      <c r="L58" s="203"/>
    </row>
    <row r="59" spans="1:12" ht="9" customHeight="1">
      <c r="A59" s="216" t="s">
        <v>248</v>
      </c>
      <c r="B59" s="179">
        <v>35</v>
      </c>
      <c r="C59" s="201">
        <v>0.03630705394190872</v>
      </c>
      <c r="D59" s="217"/>
      <c r="F59" s="179">
        <v>9</v>
      </c>
      <c r="G59" s="201">
        <v>0.02535211267605634</v>
      </c>
      <c r="H59" s="203"/>
      <c r="J59" s="179">
        <v>5</v>
      </c>
      <c r="K59" s="201">
        <v>0.02403846153846154</v>
      </c>
      <c r="L59" s="203"/>
    </row>
    <row r="60" spans="1:12" ht="9" customHeight="1">
      <c r="A60" s="216" t="s">
        <v>249</v>
      </c>
      <c r="B60" s="179">
        <v>27</v>
      </c>
      <c r="C60" s="201">
        <v>0.028008298755186723</v>
      </c>
      <c r="D60" s="217"/>
      <c r="F60" s="179">
        <v>10</v>
      </c>
      <c r="G60" s="201">
        <v>0.028169014084507043</v>
      </c>
      <c r="H60" s="203"/>
      <c r="J60" s="179">
        <v>8</v>
      </c>
      <c r="K60" s="201">
        <v>0.038461538461538464</v>
      </c>
      <c r="L60" s="203"/>
    </row>
    <row r="61" spans="1:12" ht="9" customHeight="1">
      <c r="A61" s="216" t="s">
        <v>250</v>
      </c>
      <c r="B61" s="179">
        <v>9</v>
      </c>
      <c r="C61" s="201">
        <v>0.00933609958506224</v>
      </c>
      <c r="D61" s="217"/>
      <c r="F61" s="179">
        <v>4</v>
      </c>
      <c r="G61" s="201">
        <v>0.011267605633802818</v>
      </c>
      <c r="H61" s="203"/>
      <c r="J61" s="179">
        <v>2</v>
      </c>
      <c r="K61" s="201">
        <v>0.009615384615384616</v>
      </c>
      <c r="L61" s="203"/>
    </row>
    <row r="62" spans="1:12" ht="9" customHeight="1">
      <c r="A62" s="216" t="s">
        <v>251</v>
      </c>
      <c r="B62" s="179">
        <v>17</v>
      </c>
      <c r="C62" s="201">
        <v>0.017634854771784232</v>
      </c>
      <c r="D62" s="217"/>
      <c r="F62" s="179">
        <v>6</v>
      </c>
      <c r="G62" s="201">
        <v>0.016901408450704224</v>
      </c>
      <c r="H62" s="203"/>
      <c r="J62" s="179">
        <v>4</v>
      </c>
      <c r="K62" s="201">
        <v>0.019230769230769232</v>
      </c>
      <c r="L62" s="203"/>
    </row>
    <row r="63" spans="1:12" ht="9" customHeight="1">
      <c r="A63" s="216" t="s">
        <v>257</v>
      </c>
      <c r="B63" s="179">
        <v>44</v>
      </c>
      <c r="C63" s="201">
        <v>0.04564315352697095</v>
      </c>
      <c r="D63" s="217"/>
      <c r="F63" s="179">
        <v>17</v>
      </c>
      <c r="G63" s="201">
        <v>0.04788732394366197</v>
      </c>
      <c r="H63" s="203"/>
      <c r="J63" s="179">
        <v>6</v>
      </c>
      <c r="K63" s="201">
        <v>0.028846153846153848</v>
      </c>
      <c r="L63" s="203"/>
    </row>
    <row r="64" spans="1:12" ht="9" customHeight="1">
      <c r="A64" s="218" t="s">
        <v>214</v>
      </c>
      <c r="B64" s="190">
        <v>0</v>
      </c>
      <c r="C64" s="199">
        <v>0</v>
      </c>
      <c r="D64" s="214"/>
      <c r="E64" s="219"/>
      <c r="F64" s="190">
        <v>0</v>
      </c>
      <c r="G64" s="199">
        <v>0</v>
      </c>
      <c r="H64" s="197"/>
      <c r="I64" s="219"/>
      <c r="J64" s="190">
        <v>0</v>
      </c>
      <c r="K64" s="199">
        <v>0</v>
      </c>
      <c r="L64" s="197"/>
    </row>
    <row r="65" spans="1:12" ht="9" customHeight="1">
      <c r="A65" s="216" t="s">
        <v>258</v>
      </c>
      <c r="B65" s="222" t="s">
        <v>259</v>
      </c>
      <c r="C65" s="179">
        <v>3.107</v>
      </c>
      <c r="D65" s="223"/>
      <c r="F65" s="222" t="s">
        <v>259</v>
      </c>
      <c r="G65" s="179">
        <v>3.191</v>
      </c>
      <c r="H65" s="203"/>
      <c r="J65" s="222" t="s">
        <v>259</v>
      </c>
      <c r="K65" s="179">
        <v>3.171</v>
      </c>
      <c r="L65" s="203"/>
    </row>
    <row r="66" spans="1:12" ht="9" customHeight="1">
      <c r="A66" s="224"/>
      <c r="B66" s="222" t="s">
        <v>260</v>
      </c>
      <c r="C66" s="179">
        <v>0.478</v>
      </c>
      <c r="D66" s="223"/>
      <c r="F66" s="222" t="s">
        <v>260</v>
      </c>
      <c r="G66" s="225">
        <v>0.472</v>
      </c>
      <c r="H66" s="203"/>
      <c r="J66" s="222" t="s">
        <v>260</v>
      </c>
      <c r="K66" s="225">
        <v>0.459</v>
      </c>
      <c r="L66" s="203"/>
    </row>
    <row r="67" spans="1:12" ht="9" customHeight="1">
      <c r="A67" s="224"/>
      <c r="B67" s="222" t="s">
        <v>261</v>
      </c>
      <c r="C67" s="225">
        <v>4</v>
      </c>
      <c r="D67" s="226"/>
      <c r="F67" s="222" t="s">
        <v>261</v>
      </c>
      <c r="G67" s="225">
        <v>4</v>
      </c>
      <c r="H67" s="203"/>
      <c r="J67" s="222" t="s">
        <v>261</v>
      </c>
      <c r="K67" s="225">
        <v>4</v>
      </c>
      <c r="L67" s="203"/>
    </row>
    <row r="68" spans="1:12" ht="9" customHeight="1">
      <c r="A68" s="224"/>
      <c r="B68" s="222" t="s">
        <v>262</v>
      </c>
      <c r="C68" s="225">
        <v>2</v>
      </c>
      <c r="D68" s="223"/>
      <c r="F68" s="222" t="s">
        <v>262</v>
      </c>
      <c r="G68" s="225">
        <v>2</v>
      </c>
      <c r="H68" s="203"/>
      <c r="J68" s="222" t="s">
        <v>262</v>
      </c>
      <c r="K68" s="225">
        <v>2.081</v>
      </c>
      <c r="L68" s="203"/>
    </row>
    <row r="69" spans="1:12" ht="9" customHeight="1">
      <c r="A69" s="227"/>
      <c r="B69" s="196" t="s">
        <v>263</v>
      </c>
      <c r="C69" s="190">
        <v>1636</v>
      </c>
      <c r="D69" s="191"/>
      <c r="E69" s="219"/>
      <c r="F69" s="196" t="s">
        <v>263</v>
      </c>
      <c r="G69" s="190">
        <v>587</v>
      </c>
      <c r="H69" s="197"/>
      <c r="I69" s="219"/>
      <c r="J69" s="196" t="s">
        <v>263</v>
      </c>
      <c r="K69" s="190">
        <v>369</v>
      </c>
      <c r="L69" s="197"/>
    </row>
    <row r="70" spans="1:12" ht="11.25">
      <c r="A70" s="186"/>
      <c r="B70" s="209"/>
      <c r="C70" s="228"/>
      <c r="D70" s="228"/>
      <c r="E70" s="228"/>
      <c r="F70" s="228"/>
      <c r="G70" s="228"/>
      <c r="H70" s="221"/>
      <c r="I70" s="228"/>
      <c r="J70" s="228"/>
      <c r="K70" s="228"/>
      <c r="L70" s="221"/>
    </row>
    <row r="71" spans="1:12" ht="11.25">
      <c r="A71" s="202"/>
      <c r="B71" s="229"/>
      <c r="C71" s="229"/>
      <c r="D71" s="229"/>
      <c r="E71" s="229"/>
      <c r="F71" s="229"/>
      <c r="G71" s="229"/>
      <c r="H71" s="203"/>
      <c r="I71" s="229"/>
      <c r="J71" s="229"/>
      <c r="K71" s="229"/>
      <c r="L71" s="203"/>
    </row>
    <row r="72" spans="1:12" ht="4.5" customHeight="1">
      <c r="A72" s="192"/>
      <c r="B72" s="219"/>
      <c r="C72" s="219"/>
      <c r="D72" s="219"/>
      <c r="E72" s="219"/>
      <c r="F72" s="219"/>
      <c r="G72" s="219"/>
      <c r="H72" s="197"/>
      <c r="I72" s="219"/>
      <c r="J72" s="219"/>
      <c r="K72" s="219"/>
      <c r="L72" s="197"/>
    </row>
    <row r="90" ht="11.25">
      <c r="A90" s="230" t="s">
        <v>51</v>
      </c>
    </row>
  </sheetData>
  <printOptions horizontalCentered="1"/>
  <pageMargins left="0.36" right="0" top="0.42" bottom="0.16" header="0.42" footer="0.16"/>
  <pageSetup horizontalDpi="300" verticalDpi="300" orientation="portrait" r:id="rId2"/>
  <headerFooter alignWithMargins="0">
    <oddHeader xml:space="preserve">&amp;C </oddHeader>
    <oddFooter xml:space="preserve">&amp;C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24"/>
  <sheetViews>
    <sheetView showGridLines="0" workbookViewId="0" topLeftCell="A1">
      <selection activeCell="B494" sqref="B494"/>
    </sheetView>
  </sheetViews>
  <sheetFormatPr defaultColWidth="9.140625" defaultRowHeight="12.75"/>
  <cols>
    <col min="1" max="1" width="3.57421875" style="5" customWidth="1"/>
    <col min="2" max="2" width="31.421875" style="5" customWidth="1"/>
    <col min="3" max="3" width="6.57421875" style="5" customWidth="1"/>
    <col min="4" max="5" width="13.00390625" style="5" customWidth="1"/>
    <col min="6" max="6" width="7.421875" style="5" customWidth="1"/>
    <col min="7" max="8" width="13.00390625" style="5" customWidth="1"/>
    <col min="9" max="9" width="7.421875" style="5" customWidth="1"/>
    <col min="10" max="10" width="10.140625" style="5" bestFit="1" customWidth="1"/>
    <col min="11" max="11" width="11.28125" style="5" customWidth="1"/>
    <col min="12" max="16384" width="9.140625" style="5" customWidth="1"/>
  </cols>
  <sheetData>
    <row r="1" spans="1:11" ht="12.75">
      <c r="A1" s="1" t="s">
        <v>0</v>
      </c>
      <c r="B1" s="2"/>
      <c r="C1" s="3"/>
      <c r="D1" s="3"/>
      <c r="E1" s="2"/>
      <c r="F1" s="2"/>
      <c r="G1" s="2"/>
      <c r="H1" s="2"/>
      <c r="I1" s="2"/>
      <c r="J1" s="2"/>
      <c r="K1" s="4" t="s">
        <v>1</v>
      </c>
    </row>
    <row r="2" spans="1:11" ht="12.75">
      <c r="A2" s="6" t="s">
        <v>2</v>
      </c>
      <c r="B2" s="7"/>
      <c r="C2" s="8"/>
      <c r="D2" s="8"/>
      <c r="E2" s="7"/>
      <c r="F2" s="7"/>
      <c r="G2" s="7"/>
      <c r="H2" s="7"/>
      <c r="I2" s="7"/>
      <c r="J2" s="7"/>
      <c r="K2" s="9"/>
    </row>
    <row r="3" spans="1:11" ht="12.75">
      <c r="A3" s="6" t="s">
        <v>3</v>
      </c>
      <c r="B3" s="7"/>
      <c r="C3" s="8"/>
      <c r="D3" s="8"/>
      <c r="E3" s="7"/>
      <c r="F3" s="7"/>
      <c r="G3" s="7"/>
      <c r="H3" s="7"/>
      <c r="I3" s="7"/>
      <c r="J3" s="7"/>
      <c r="K3" s="9"/>
    </row>
    <row r="4" spans="1:11" ht="12.75">
      <c r="A4" s="10" t="s">
        <v>4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1" ht="11.25">
      <c r="A5" s="13"/>
      <c r="B5" s="14"/>
      <c r="C5" s="15"/>
      <c r="D5" s="16" t="s">
        <v>5</v>
      </c>
      <c r="E5" s="17" t="s">
        <v>5</v>
      </c>
      <c r="F5" s="18"/>
      <c r="G5" s="7"/>
      <c r="H5" s="7"/>
      <c r="I5" s="7"/>
      <c r="J5" s="7"/>
      <c r="K5" s="9"/>
    </row>
    <row r="6" spans="1:11" ht="11.25" customHeight="1">
      <c r="A6" s="19"/>
      <c r="B6" s="20" t="s">
        <v>6</v>
      </c>
      <c r="C6" s="21"/>
      <c r="D6" s="22" t="s">
        <v>7</v>
      </c>
      <c r="E6" s="23" t="s">
        <v>8</v>
      </c>
      <c r="F6" s="18"/>
      <c r="G6" s="7"/>
      <c r="H6" s="7"/>
      <c r="I6" s="7"/>
      <c r="J6" s="7"/>
      <c r="K6" s="9"/>
    </row>
    <row r="7" spans="1:11" ht="11.25">
      <c r="A7" s="24"/>
      <c r="B7" s="12"/>
      <c r="C7" s="25" t="s">
        <v>9</v>
      </c>
      <c r="D7" s="26" t="s">
        <v>10</v>
      </c>
      <c r="E7" s="27" t="s">
        <v>10</v>
      </c>
      <c r="F7" s="18"/>
      <c r="G7" s="7"/>
      <c r="H7" s="7"/>
      <c r="I7" s="7"/>
      <c r="J7" s="7"/>
      <c r="K7" s="9"/>
    </row>
    <row r="8" spans="1:11" ht="11.25">
      <c r="A8" s="24"/>
      <c r="B8" s="11" t="s">
        <v>11</v>
      </c>
      <c r="C8" s="24">
        <v>369</v>
      </c>
      <c r="D8" s="28">
        <v>1</v>
      </c>
      <c r="E8" s="12"/>
      <c r="F8" s="18"/>
      <c r="G8" s="7"/>
      <c r="H8" s="7"/>
      <c r="I8" s="7"/>
      <c r="J8" s="7"/>
      <c r="K8" s="9"/>
    </row>
    <row r="9" spans="1:11" ht="11.25">
      <c r="A9" s="18" t="s">
        <v>12</v>
      </c>
      <c r="B9" s="7" t="s">
        <v>13</v>
      </c>
      <c r="C9" s="18"/>
      <c r="D9" s="7"/>
      <c r="E9" s="9"/>
      <c r="F9" s="18"/>
      <c r="G9" s="7"/>
      <c r="H9" s="7"/>
      <c r="I9" s="7"/>
      <c r="J9" s="7"/>
      <c r="K9" s="9"/>
    </row>
    <row r="10" spans="1:11" ht="11.25">
      <c r="A10" s="18"/>
      <c r="B10" s="7" t="s">
        <v>14</v>
      </c>
      <c r="C10" s="18">
        <v>313</v>
      </c>
      <c r="D10" s="29">
        <v>0.8482384823848238</v>
      </c>
      <c r="E10" s="30">
        <v>0.855191256830601</v>
      </c>
      <c r="F10" s="18"/>
      <c r="G10" s="7"/>
      <c r="H10" s="7"/>
      <c r="I10" s="7"/>
      <c r="J10" s="7"/>
      <c r="K10" s="9"/>
    </row>
    <row r="11" spans="1:11" ht="11.25">
      <c r="A11" s="18"/>
      <c r="B11" s="7" t="s">
        <v>15</v>
      </c>
      <c r="C11" s="18">
        <v>27</v>
      </c>
      <c r="D11" s="29">
        <v>0.07317073170731707</v>
      </c>
      <c r="E11" s="30">
        <v>0.07377049180327869</v>
      </c>
      <c r="F11" s="18"/>
      <c r="G11" s="7"/>
      <c r="H11" s="7"/>
      <c r="I11" s="7"/>
      <c r="J11" s="7"/>
      <c r="K11" s="9"/>
    </row>
    <row r="12" spans="1:11" ht="11.25">
      <c r="A12" s="18"/>
      <c r="B12" s="7" t="s">
        <v>16</v>
      </c>
      <c r="C12" s="18">
        <v>10</v>
      </c>
      <c r="D12" s="29">
        <v>0.02710027100271003</v>
      </c>
      <c r="E12" s="30">
        <v>0.0273224043715847</v>
      </c>
      <c r="F12" s="18"/>
      <c r="G12" s="7"/>
      <c r="H12" s="7"/>
      <c r="I12" s="7"/>
      <c r="J12" s="7"/>
      <c r="K12" s="9"/>
    </row>
    <row r="13" spans="1:11" ht="11.25">
      <c r="A13" s="18"/>
      <c r="B13" s="7" t="s">
        <v>17</v>
      </c>
      <c r="C13" s="18">
        <v>16</v>
      </c>
      <c r="D13" s="29">
        <v>0.04336043360433604</v>
      </c>
      <c r="E13" s="30">
        <v>0.04371584699453552</v>
      </c>
      <c r="F13" s="18"/>
      <c r="G13" s="7"/>
      <c r="H13" s="7"/>
      <c r="I13" s="7"/>
      <c r="J13" s="7"/>
      <c r="K13" s="9"/>
    </row>
    <row r="14" spans="1:11" ht="18" customHeight="1" thickBot="1">
      <c r="A14" s="31"/>
      <c r="B14" s="32" t="s">
        <v>18</v>
      </c>
      <c r="C14" s="31">
        <v>3</v>
      </c>
      <c r="D14" s="33">
        <v>0.008130081300813009</v>
      </c>
      <c r="E14" s="34" t="s">
        <v>19</v>
      </c>
      <c r="F14" s="18"/>
      <c r="G14" s="7"/>
      <c r="H14" s="7"/>
      <c r="I14" s="7"/>
      <c r="J14" s="7"/>
      <c r="K14" s="9"/>
    </row>
    <row r="15" spans="1:11" ht="60" customHeight="1" thickTop="1">
      <c r="A15" s="35"/>
      <c r="B15" s="36" t="s">
        <v>20</v>
      </c>
      <c r="C15" s="37">
        <v>340</v>
      </c>
      <c r="D15" s="38">
        <v>1</v>
      </c>
      <c r="E15" s="28"/>
      <c r="F15" s="18"/>
      <c r="G15" s="7"/>
      <c r="H15" s="7"/>
      <c r="I15" s="7"/>
      <c r="J15" s="7"/>
      <c r="K15" s="9"/>
    </row>
    <row r="16" spans="1:11" ht="11.25">
      <c r="A16" s="18" t="str">
        <f>"2."</f>
        <v>2.</v>
      </c>
      <c r="B16" s="7" t="s">
        <v>21</v>
      </c>
      <c r="C16" s="18"/>
      <c r="D16" s="29"/>
      <c r="E16" s="30"/>
      <c r="F16" s="18"/>
      <c r="G16" s="7"/>
      <c r="H16" s="7"/>
      <c r="I16" s="7"/>
      <c r="J16" s="7"/>
      <c r="K16" s="9"/>
    </row>
    <row r="17" spans="1:11" ht="11.25">
      <c r="A17" s="18"/>
      <c r="B17" s="7" t="s">
        <v>22</v>
      </c>
      <c r="C17" s="18">
        <v>177</v>
      </c>
      <c r="D17" s="29">
        <v>0.5205882352941177</v>
      </c>
      <c r="E17" s="30">
        <v>0.5396341463414634</v>
      </c>
      <c r="F17" s="18"/>
      <c r="G17" s="7"/>
      <c r="H17" s="7"/>
      <c r="I17" s="7"/>
      <c r="J17" s="7"/>
      <c r="K17" s="9"/>
    </row>
    <row r="18" spans="1:11" ht="11.25">
      <c r="A18" s="18"/>
      <c r="B18" s="7" t="s">
        <v>23</v>
      </c>
      <c r="C18" s="18">
        <v>116</v>
      </c>
      <c r="D18" s="29">
        <v>0.3411764705882353</v>
      </c>
      <c r="E18" s="30">
        <v>0.35365853658536583</v>
      </c>
      <c r="F18" s="18"/>
      <c r="G18" s="7"/>
      <c r="H18" s="7"/>
      <c r="I18" s="7"/>
      <c r="J18" s="7"/>
      <c r="K18" s="9"/>
    </row>
    <row r="19" spans="1:11" ht="11.25">
      <c r="A19" s="18"/>
      <c r="B19" s="7" t="s">
        <v>24</v>
      </c>
      <c r="C19" s="18">
        <v>31</v>
      </c>
      <c r="D19" s="29">
        <v>0.09117647058823529</v>
      </c>
      <c r="E19" s="30">
        <v>0.09451219512195122</v>
      </c>
      <c r="F19" s="18"/>
      <c r="G19" s="7"/>
      <c r="H19" s="7"/>
      <c r="I19" s="7"/>
      <c r="J19" s="7"/>
      <c r="K19" s="9"/>
    </row>
    <row r="20" spans="1:11" ht="11.25">
      <c r="A20" s="24"/>
      <c r="B20" s="11" t="s">
        <v>18</v>
      </c>
      <c r="C20" s="24">
        <v>12</v>
      </c>
      <c r="D20" s="28">
        <v>0.03529411764705882</v>
      </c>
      <c r="E20" s="39" t="s">
        <v>19</v>
      </c>
      <c r="F20" s="18"/>
      <c r="G20" s="7"/>
      <c r="H20" s="7"/>
      <c r="I20" s="7"/>
      <c r="J20" s="7"/>
      <c r="K20" s="9"/>
    </row>
    <row r="21" spans="1:11" ht="11.25">
      <c r="A21" s="18" t="str">
        <f>"3."</f>
        <v>3.</v>
      </c>
      <c r="B21" s="7" t="s">
        <v>25</v>
      </c>
      <c r="C21" s="18"/>
      <c r="D21" s="29"/>
      <c r="E21" s="40"/>
      <c r="F21" s="18"/>
      <c r="G21" s="7"/>
      <c r="H21" s="7"/>
      <c r="I21" s="7"/>
      <c r="J21" s="7"/>
      <c r="K21" s="9"/>
    </row>
    <row r="22" spans="1:11" ht="11.25">
      <c r="A22" s="18"/>
      <c r="B22" s="7" t="s">
        <v>26</v>
      </c>
      <c r="C22" s="18">
        <v>13</v>
      </c>
      <c r="D22" s="29">
        <v>0.03823529411764706</v>
      </c>
      <c r="E22" s="30">
        <v>0.038461538461538464</v>
      </c>
      <c r="F22" s="18"/>
      <c r="G22" s="7"/>
      <c r="H22" s="7"/>
      <c r="I22" s="7"/>
      <c r="J22" s="7"/>
      <c r="K22" s="9"/>
    </row>
    <row r="23" spans="1:11" ht="11.25">
      <c r="A23" s="18"/>
      <c r="B23" s="7" t="s">
        <v>27</v>
      </c>
      <c r="C23" s="18">
        <v>113</v>
      </c>
      <c r="D23" s="29">
        <v>0.3323529411764706</v>
      </c>
      <c r="E23" s="30">
        <v>0.3343195266272189</v>
      </c>
      <c r="F23" s="18"/>
      <c r="G23" s="7"/>
      <c r="H23" s="7"/>
      <c r="I23" s="7"/>
      <c r="J23" s="7"/>
      <c r="K23" s="9"/>
    </row>
    <row r="24" spans="1:11" ht="11.25">
      <c r="A24" s="18"/>
      <c r="B24" s="7" t="s">
        <v>28</v>
      </c>
      <c r="C24" s="18">
        <v>22</v>
      </c>
      <c r="D24" s="29">
        <v>0.06470588235294118</v>
      </c>
      <c r="E24" s="30">
        <v>0.0650887573964497</v>
      </c>
      <c r="F24" s="18"/>
      <c r="G24" s="7"/>
      <c r="H24" s="7"/>
      <c r="I24" s="7"/>
      <c r="J24" s="7"/>
      <c r="K24" s="9"/>
    </row>
    <row r="25" spans="1:11" ht="11.25">
      <c r="A25" s="18"/>
      <c r="B25" s="7" t="s">
        <v>29</v>
      </c>
      <c r="C25" s="18">
        <v>14</v>
      </c>
      <c r="D25" s="29">
        <v>0.041176470588235294</v>
      </c>
      <c r="E25" s="30">
        <v>0.04142011834319527</v>
      </c>
      <c r="F25" s="18"/>
      <c r="G25" s="7"/>
      <c r="H25" s="7"/>
      <c r="I25" s="7"/>
      <c r="J25" s="7"/>
      <c r="K25" s="9"/>
    </row>
    <row r="26" spans="1:11" ht="11.25">
      <c r="A26" s="18"/>
      <c r="B26" s="7" t="s">
        <v>30</v>
      </c>
      <c r="C26" s="18">
        <v>64</v>
      </c>
      <c r="D26" s="29">
        <v>0.18823529411764706</v>
      </c>
      <c r="E26" s="30">
        <v>0.1893491124260355</v>
      </c>
      <c r="F26" s="18"/>
      <c r="G26" s="7"/>
      <c r="H26" s="7"/>
      <c r="I26" s="7"/>
      <c r="J26" s="7"/>
      <c r="K26" s="9"/>
    </row>
    <row r="27" spans="1:11" ht="11.25">
      <c r="A27" s="18"/>
      <c r="B27" s="7" t="s">
        <v>31</v>
      </c>
      <c r="C27" s="18">
        <v>56</v>
      </c>
      <c r="D27" s="29">
        <v>0.16470588235294117</v>
      </c>
      <c r="E27" s="30">
        <v>0.16568047337278108</v>
      </c>
      <c r="F27" s="18"/>
      <c r="G27" s="7"/>
      <c r="H27" s="7"/>
      <c r="I27" s="7"/>
      <c r="J27" s="7"/>
      <c r="K27" s="9"/>
    </row>
    <row r="28" spans="1:11" ht="11.25">
      <c r="A28" s="18"/>
      <c r="B28" s="7" t="s">
        <v>32</v>
      </c>
      <c r="C28" s="18">
        <v>17</v>
      </c>
      <c r="D28" s="29">
        <v>0.05</v>
      </c>
      <c r="E28" s="30">
        <v>0.05029585798816568</v>
      </c>
      <c r="F28" s="18"/>
      <c r="G28" s="7"/>
      <c r="H28" s="7"/>
      <c r="I28" s="7"/>
      <c r="J28" s="7"/>
      <c r="K28" s="9"/>
    </row>
    <row r="29" spans="1:11" ht="11.25">
      <c r="A29" s="18"/>
      <c r="B29" s="7" t="s">
        <v>33</v>
      </c>
      <c r="C29" s="18">
        <v>2</v>
      </c>
      <c r="D29" s="29">
        <v>0.0058823529411764705</v>
      </c>
      <c r="E29" s="30">
        <v>0.005917159763313609</v>
      </c>
      <c r="F29" s="18"/>
      <c r="G29" s="7"/>
      <c r="H29" s="7"/>
      <c r="I29" s="7"/>
      <c r="J29" s="7"/>
      <c r="K29" s="9"/>
    </row>
    <row r="30" spans="1:11" ht="11.25">
      <c r="A30" s="18"/>
      <c r="B30" s="7" t="s">
        <v>34</v>
      </c>
      <c r="C30" s="18">
        <v>25</v>
      </c>
      <c r="D30" s="29">
        <v>0.07352941176470588</v>
      </c>
      <c r="E30" s="30">
        <v>0.07396449704142012</v>
      </c>
      <c r="F30" s="18"/>
      <c r="G30" s="7"/>
      <c r="H30" s="7"/>
      <c r="I30" s="7"/>
      <c r="J30" s="7"/>
      <c r="K30" s="9"/>
    </row>
    <row r="31" spans="1:11" ht="11.25">
      <c r="A31" s="18"/>
      <c r="B31" s="7" t="s">
        <v>24</v>
      </c>
      <c r="C31" s="18">
        <v>12</v>
      </c>
      <c r="D31" s="29">
        <v>0.03529411764705882</v>
      </c>
      <c r="E31" s="30">
        <v>0.03550295857988166</v>
      </c>
      <c r="F31" s="18"/>
      <c r="G31" s="7"/>
      <c r="H31" s="7"/>
      <c r="I31" s="7"/>
      <c r="J31" s="7"/>
      <c r="K31" s="9"/>
    </row>
    <row r="32" spans="1:11" ht="18" customHeight="1">
      <c r="A32" s="41"/>
      <c r="B32" s="42" t="s">
        <v>18</v>
      </c>
      <c r="C32" s="41">
        <v>2</v>
      </c>
      <c r="D32" s="43">
        <v>0.0058823529411764705</v>
      </c>
      <c r="E32" s="44" t="s">
        <v>19</v>
      </c>
      <c r="F32" s="18"/>
      <c r="G32" s="7"/>
      <c r="H32" s="7"/>
      <c r="I32" s="7"/>
      <c r="J32" s="7"/>
      <c r="K32" s="9"/>
    </row>
    <row r="33" spans="1:11" ht="11.25">
      <c r="A33" s="18" t="s">
        <v>35</v>
      </c>
      <c r="B33" s="7" t="s">
        <v>36</v>
      </c>
      <c r="C33" s="18"/>
      <c r="D33" s="29"/>
      <c r="E33" s="30"/>
      <c r="F33" s="18"/>
      <c r="G33" s="7"/>
      <c r="H33" s="7"/>
      <c r="I33" s="7"/>
      <c r="J33" s="7"/>
      <c r="K33" s="9"/>
    </row>
    <row r="34" spans="1:11" ht="11.25">
      <c r="A34" s="18"/>
      <c r="B34" s="7" t="s">
        <v>37</v>
      </c>
      <c r="C34" s="18">
        <v>125</v>
      </c>
      <c r="D34" s="29">
        <v>0.36764705882352944</v>
      </c>
      <c r="E34" s="30">
        <v>0.36764705882352944</v>
      </c>
      <c r="F34" s="18"/>
      <c r="G34" s="7"/>
      <c r="H34" s="7"/>
      <c r="I34" s="7"/>
      <c r="J34" s="7"/>
      <c r="K34" s="9"/>
    </row>
    <row r="35" spans="1:11" ht="11.25">
      <c r="A35" s="18"/>
      <c r="B35" s="7" t="s">
        <v>38</v>
      </c>
      <c r="C35" s="18">
        <v>120</v>
      </c>
      <c r="D35" s="29">
        <v>0.35294117647058826</v>
      </c>
      <c r="E35" s="30">
        <v>0.35294117647058826</v>
      </c>
      <c r="F35" s="18"/>
      <c r="G35" s="7"/>
      <c r="H35" s="7"/>
      <c r="I35" s="7"/>
      <c r="J35" s="7"/>
      <c r="K35" s="9"/>
    </row>
    <row r="36" spans="1:11" ht="11.25">
      <c r="A36" s="18"/>
      <c r="B36" s="7" t="s">
        <v>39</v>
      </c>
      <c r="C36" s="18">
        <v>74</v>
      </c>
      <c r="D36" s="29">
        <v>0.21764705882352942</v>
      </c>
      <c r="E36" s="30">
        <v>0.21764705882352942</v>
      </c>
      <c r="F36" s="18"/>
      <c r="G36" s="7"/>
      <c r="H36" s="7"/>
      <c r="I36" s="7"/>
      <c r="J36" s="7"/>
      <c r="K36" s="9"/>
    </row>
    <row r="37" spans="1:11" ht="11.25">
      <c r="A37" s="18"/>
      <c r="B37" s="7" t="s">
        <v>40</v>
      </c>
      <c r="C37" s="18">
        <v>8</v>
      </c>
      <c r="D37" s="29">
        <v>0.023529411764705882</v>
      </c>
      <c r="E37" s="30">
        <v>0.023529411764705882</v>
      </c>
      <c r="F37" s="18"/>
      <c r="G37" s="7"/>
      <c r="H37" s="7"/>
      <c r="I37" s="7"/>
      <c r="J37" s="7"/>
      <c r="K37" s="9"/>
    </row>
    <row r="38" spans="1:11" ht="11.25">
      <c r="A38" s="18"/>
      <c r="B38" s="7" t="s">
        <v>41</v>
      </c>
      <c r="C38" s="18">
        <v>10</v>
      </c>
      <c r="D38" s="29">
        <v>0.029411764705882353</v>
      </c>
      <c r="E38" s="30">
        <v>0.029411764705882353</v>
      </c>
      <c r="F38" s="18"/>
      <c r="G38" s="7"/>
      <c r="H38" s="7"/>
      <c r="I38" s="7"/>
      <c r="J38" s="7"/>
      <c r="K38" s="9"/>
    </row>
    <row r="39" spans="1:11" ht="11.25">
      <c r="A39" s="18"/>
      <c r="B39" s="7" t="s">
        <v>42</v>
      </c>
      <c r="C39" s="18">
        <v>3</v>
      </c>
      <c r="D39" s="29">
        <v>0.008823529411764706</v>
      </c>
      <c r="E39" s="30">
        <v>0.008823529411764706</v>
      </c>
      <c r="F39" s="18"/>
      <c r="G39" s="7"/>
      <c r="H39" s="7"/>
      <c r="I39" s="7"/>
      <c r="J39" s="7"/>
      <c r="K39" s="9"/>
    </row>
    <row r="40" spans="1:11" ht="11.25">
      <c r="A40" s="18"/>
      <c r="B40" s="7" t="s">
        <v>18</v>
      </c>
      <c r="C40" s="18">
        <v>0</v>
      </c>
      <c r="D40" s="29">
        <v>0</v>
      </c>
      <c r="E40" s="40" t="s">
        <v>19</v>
      </c>
      <c r="F40" s="18"/>
      <c r="G40" s="7"/>
      <c r="H40" s="7"/>
      <c r="I40" s="7"/>
      <c r="J40" s="7"/>
      <c r="K40" s="9"/>
    </row>
    <row r="41" spans="1:11" ht="11.25">
      <c r="A41" s="24"/>
      <c r="B41" s="11"/>
      <c r="C41" s="24"/>
      <c r="D41" s="28"/>
      <c r="E41" s="39"/>
      <c r="F41" s="24"/>
      <c r="G41" s="11"/>
      <c r="H41" s="11"/>
      <c r="I41" s="11"/>
      <c r="J41" s="11"/>
      <c r="K41" s="12"/>
    </row>
    <row r="42" spans="1:11" ht="12.75">
      <c r="A42" s="1" t="s">
        <v>0</v>
      </c>
      <c r="B42" s="2"/>
      <c r="C42" s="3"/>
      <c r="D42" s="3"/>
      <c r="E42" s="2"/>
      <c r="F42" s="2"/>
      <c r="G42" s="2"/>
      <c r="H42" s="2"/>
      <c r="I42" s="2"/>
      <c r="J42" s="2"/>
      <c r="K42" s="4" t="s">
        <v>43</v>
      </c>
    </row>
    <row r="43" spans="1:11" ht="12.75">
      <c r="A43" s="6" t="s">
        <v>2</v>
      </c>
      <c r="B43" s="7"/>
      <c r="C43" s="8"/>
      <c r="D43" s="8"/>
      <c r="E43" s="7"/>
      <c r="F43" s="7"/>
      <c r="G43" s="7"/>
      <c r="H43" s="7"/>
      <c r="I43" s="7"/>
      <c r="J43" s="7"/>
      <c r="K43" s="9"/>
    </row>
    <row r="44" spans="1:11" ht="12.75">
      <c r="A44" s="6" t="s">
        <v>3</v>
      </c>
      <c r="B44" s="7"/>
      <c r="C44" s="8"/>
      <c r="D44" s="8"/>
      <c r="E44" s="7"/>
      <c r="F44" s="7"/>
      <c r="G44" s="7"/>
      <c r="H44" s="7"/>
      <c r="I44" s="7"/>
      <c r="J44" s="7"/>
      <c r="K44" s="9"/>
    </row>
    <row r="45" spans="1:11" ht="12.75">
      <c r="A45" s="45" t="s">
        <v>4</v>
      </c>
      <c r="B45" s="7"/>
      <c r="C45" s="7"/>
      <c r="D45" s="7"/>
      <c r="E45" s="7"/>
      <c r="F45" s="11"/>
      <c r="G45" s="11"/>
      <c r="H45" s="11"/>
      <c r="I45" s="11"/>
      <c r="J45" s="11"/>
      <c r="K45" s="12"/>
    </row>
    <row r="46" spans="1:11" ht="11.25">
      <c r="A46" s="13"/>
      <c r="B46" s="14"/>
      <c r="C46" s="15"/>
      <c r="D46" s="16" t="s">
        <v>5</v>
      </c>
      <c r="E46" s="17" t="s">
        <v>5</v>
      </c>
      <c r="F46" s="18"/>
      <c r="G46" s="7"/>
      <c r="H46" s="7"/>
      <c r="I46" s="7"/>
      <c r="J46" s="7"/>
      <c r="K46" s="9"/>
    </row>
    <row r="47" spans="1:11" ht="11.25" customHeight="1">
      <c r="A47" s="19"/>
      <c r="B47" s="20" t="s">
        <v>44</v>
      </c>
      <c r="C47" s="21"/>
      <c r="D47" s="22" t="s">
        <v>7</v>
      </c>
      <c r="E47" s="23" t="s">
        <v>8</v>
      </c>
      <c r="F47" s="18"/>
      <c r="G47" s="7"/>
      <c r="H47" s="7"/>
      <c r="I47" s="7"/>
      <c r="J47" s="7"/>
      <c r="K47" s="9"/>
    </row>
    <row r="48" spans="1:11" ht="11.25">
      <c r="A48" s="24"/>
      <c r="B48" s="12"/>
      <c r="C48" s="25" t="s">
        <v>9</v>
      </c>
      <c r="D48" s="26" t="s">
        <v>10</v>
      </c>
      <c r="E48" s="27" t="s">
        <v>10</v>
      </c>
      <c r="F48" s="18"/>
      <c r="G48" s="7"/>
      <c r="H48" s="7"/>
      <c r="I48" s="7"/>
      <c r="J48" s="7"/>
      <c r="K48" s="9"/>
    </row>
    <row r="49" spans="1:11" ht="11.25">
      <c r="A49" s="18" t="s">
        <v>45</v>
      </c>
      <c r="B49" s="7" t="s">
        <v>46</v>
      </c>
      <c r="C49" s="18"/>
      <c r="D49" s="29"/>
      <c r="E49" s="30"/>
      <c r="F49" s="18"/>
      <c r="G49" s="7"/>
      <c r="H49" s="7"/>
      <c r="I49" s="7"/>
      <c r="J49" s="7"/>
      <c r="K49" s="9"/>
    </row>
    <row r="50" spans="1:11" ht="11.25">
      <c r="A50" s="18"/>
      <c r="B50" s="7" t="s">
        <v>47</v>
      </c>
      <c r="C50" s="18">
        <v>189</v>
      </c>
      <c r="D50" s="29">
        <v>0.5558823529411765</v>
      </c>
      <c r="E50" s="30">
        <v>0.5558823529411765</v>
      </c>
      <c r="F50" s="18"/>
      <c r="G50" s="7"/>
      <c r="H50" s="7"/>
      <c r="I50" s="7"/>
      <c r="J50" s="7"/>
      <c r="K50" s="9"/>
    </row>
    <row r="51" spans="1:17" ht="11.25">
      <c r="A51" s="18"/>
      <c r="B51" s="7" t="s">
        <v>48</v>
      </c>
      <c r="C51" s="18">
        <v>99</v>
      </c>
      <c r="D51" s="29">
        <v>0.2911764705882353</v>
      </c>
      <c r="E51" s="30">
        <v>0.2911764705882353</v>
      </c>
      <c r="F51" s="18"/>
      <c r="G51" s="7"/>
      <c r="H51" s="7"/>
      <c r="I51" s="7"/>
      <c r="J51" s="7"/>
      <c r="K51" s="9"/>
      <c r="N51" s="7"/>
      <c r="O51" s="7"/>
      <c r="P51" s="29"/>
      <c r="Q51" s="29"/>
    </row>
    <row r="52" spans="1:17" ht="11.25">
      <c r="A52" s="18"/>
      <c r="B52" s="7" t="s">
        <v>49</v>
      </c>
      <c r="C52" s="18">
        <v>6</v>
      </c>
      <c r="D52" s="29">
        <v>0.01764705882352941</v>
      </c>
      <c r="E52" s="30">
        <v>0.01764705882352941</v>
      </c>
      <c r="F52" s="18"/>
      <c r="G52" s="7"/>
      <c r="H52" s="7"/>
      <c r="I52" s="7"/>
      <c r="J52" s="7"/>
      <c r="K52" s="9"/>
      <c r="N52" s="7"/>
      <c r="O52" s="7"/>
      <c r="P52" s="29"/>
      <c r="Q52" s="29"/>
    </row>
    <row r="53" spans="1:17" ht="11.25">
      <c r="A53" s="18"/>
      <c r="B53" s="7" t="s">
        <v>50</v>
      </c>
      <c r="C53" s="18">
        <v>32</v>
      </c>
      <c r="D53" s="29">
        <v>0.09411764705882353</v>
      </c>
      <c r="E53" s="30">
        <v>0.09411764705882353</v>
      </c>
      <c r="F53" s="18"/>
      <c r="G53" s="7"/>
      <c r="H53" s="7"/>
      <c r="I53" s="7"/>
      <c r="J53" s="7"/>
      <c r="K53" s="9"/>
      <c r="N53" s="7"/>
      <c r="O53" s="7"/>
      <c r="P53" s="29"/>
      <c r="Q53" s="29"/>
    </row>
    <row r="54" spans="1:17" ht="11.25">
      <c r="A54" s="18" t="s">
        <v>51</v>
      </c>
      <c r="B54" s="46" t="s">
        <v>52</v>
      </c>
      <c r="C54" s="47">
        <v>14</v>
      </c>
      <c r="D54" s="29">
        <v>0.041176470588235294</v>
      </c>
      <c r="E54" s="30">
        <v>0.041176470588235294</v>
      </c>
      <c r="F54" s="18"/>
      <c r="G54" s="7"/>
      <c r="H54" s="7"/>
      <c r="I54" s="7"/>
      <c r="J54" s="7"/>
      <c r="K54" s="9"/>
      <c r="N54" s="7"/>
      <c r="O54" s="7"/>
      <c r="P54" s="29"/>
      <c r="Q54" s="29"/>
    </row>
    <row r="55" spans="1:17" ht="11.25">
      <c r="A55" s="24"/>
      <c r="B55" s="48" t="s">
        <v>18</v>
      </c>
      <c r="C55" s="49">
        <v>0</v>
      </c>
      <c r="D55" s="29">
        <v>0</v>
      </c>
      <c r="E55" s="50" t="s">
        <v>19</v>
      </c>
      <c r="F55" s="18"/>
      <c r="G55" s="7"/>
      <c r="H55" s="7"/>
      <c r="I55" s="7"/>
      <c r="J55" s="7"/>
      <c r="K55" s="9"/>
      <c r="N55" s="7"/>
      <c r="O55" s="7"/>
      <c r="P55" s="29"/>
      <c r="Q55" s="29"/>
    </row>
    <row r="56" spans="1:17" ht="11.25">
      <c r="A56" s="13" t="str">
        <f>"6."</f>
        <v>6.</v>
      </c>
      <c r="B56" s="51" t="s">
        <v>53</v>
      </c>
      <c r="C56" s="13"/>
      <c r="D56" s="52"/>
      <c r="E56" s="53"/>
      <c r="F56" s="18"/>
      <c r="G56" s="7"/>
      <c r="H56" s="7"/>
      <c r="I56" s="7"/>
      <c r="J56" s="7"/>
      <c r="K56" s="9"/>
      <c r="N56" s="46"/>
      <c r="O56" s="54"/>
      <c r="P56" s="29"/>
      <c r="Q56" s="29"/>
    </row>
    <row r="57" spans="1:17" ht="11.25">
      <c r="A57" s="18"/>
      <c r="B57" s="55" t="s">
        <v>54</v>
      </c>
      <c r="C57" s="18">
        <v>134</v>
      </c>
      <c r="D57" s="29">
        <v>0.3941176470588235</v>
      </c>
      <c r="E57" s="30">
        <v>0.3952802359882006</v>
      </c>
      <c r="F57" s="18"/>
      <c r="G57" s="7"/>
      <c r="H57" s="7"/>
      <c r="I57" s="7"/>
      <c r="J57" s="7"/>
      <c r="K57" s="9"/>
      <c r="N57" s="46"/>
      <c r="O57" s="54"/>
      <c r="P57" s="29"/>
      <c r="Q57" s="56"/>
    </row>
    <row r="58" spans="1:11" ht="11.25">
      <c r="A58" s="18"/>
      <c r="B58" s="55" t="s">
        <v>55</v>
      </c>
      <c r="C58" s="18">
        <v>114</v>
      </c>
      <c r="D58" s="29">
        <v>0.3352941176470588</v>
      </c>
      <c r="E58" s="30">
        <v>0.336283185840708</v>
      </c>
      <c r="F58" s="18"/>
      <c r="G58" s="7"/>
      <c r="H58" s="7"/>
      <c r="I58" s="7"/>
      <c r="J58" s="7"/>
      <c r="K58" s="9"/>
    </row>
    <row r="59" spans="1:11" ht="11.25">
      <c r="A59" s="18"/>
      <c r="B59" s="55" t="s">
        <v>56</v>
      </c>
      <c r="C59" s="18">
        <v>86</v>
      </c>
      <c r="D59" s="29">
        <v>0.2529411764705882</v>
      </c>
      <c r="E59" s="30">
        <v>0.2536873156342183</v>
      </c>
      <c r="F59" s="18"/>
      <c r="G59" s="7"/>
      <c r="H59" s="7"/>
      <c r="I59" s="7"/>
      <c r="J59" s="7"/>
      <c r="K59" s="9"/>
    </row>
    <row r="60" spans="1:11" ht="11.25">
      <c r="A60" s="18"/>
      <c r="B60" s="55" t="s">
        <v>57</v>
      </c>
      <c r="C60" s="18">
        <v>5</v>
      </c>
      <c r="D60" s="29">
        <v>0.014705882352941176</v>
      </c>
      <c r="E60" s="30">
        <v>0.014749262536873156</v>
      </c>
      <c r="F60" s="18"/>
      <c r="G60" s="7"/>
      <c r="H60" s="7"/>
      <c r="I60" s="7"/>
      <c r="J60" s="7"/>
      <c r="K60" s="9"/>
    </row>
    <row r="61" spans="1:11" ht="11.25">
      <c r="A61" s="24"/>
      <c r="B61" s="57" t="s">
        <v>18</v>
      </c>
      <c r="C61" s="24">
        <v>1</v>
      </c>
      <c r="D61" s="28">
        <v>0.0029411764705882353</v>
      </c>
      <c r="E61" s="39" t="s">
        <v>19</v>
      </c>
      <c r="F61" s="18"/>
      <c r="G61" s="7"/>
      <c r="H61" s="7"/>
      <c r="I61" s="7"/>
      <c r="J61" s="7"/>
      <c r="K61" s="9"/>
    </row>
    <row r="62" spans="1:11" ht="11.25">
      <c r="A62" s="18" t="str">
        <f>"7."</f>
        <v>7.</v>
      </c>
      <c r="B62" s="55" t="s">
        <v>58</v>
      </c>
      <c r="C62" s="18"/>
      <c r="D62" s="58"/>
      <c r="E62" s="59"/>
      <c r="F62" s="18"/>
      <c r="G62" s="7"/>
      <c r="H62" s="7"/>
      <c r="I62" s="7"/>
      <c r="J62" s="7"/>
      <c r="K62" s="9"/>
    </row>
    <row r="63" spans="1:11" ht="11.25">
      <c r="A63" s="18"/>
      <c r="B63" s="55" t="s">
        <v>59</v>
      </c>
      <c r="C63" s="60" t="s">
        <v>60</v>
      </c>
      <c r="D63" s="7"/>
      <c r="E63" s="9"/>
      <c r="F63" s="18"/>
      <c r="G63" s="7"/>
      <c r="H63" s="7"/>
      <c r="I63" s="7"/>
      <c r="J63" s="7"/>
      <c r="K63" s="9"/>
    </row>
    <row r="64" spans="1:11" ht="11.25">
      <c r="A64" s="18"/>
      <c r="B64" s="55" t="s">
        <v>61</v>
      </c>
      <c r="C64" s="18">
        <v>18</v>
      </c>
      <c r="D64" s="29">
        <v>0.05750798722044728</v>
      </c>
      <c r="E64" s="30">
        <v>0.06040268456375839</v>
      </c>
      <c r="F64" s="18"/>
      <c r="G64" s="7"/>
      <c r="H64" s="7"/>
      <c r="I64" s="7"/>
      <c r="J64" s="7"/>
      <c r="K64" s="9"/>
    </row>
    <row r="65" spans="1:11" ht="11.25">
      <c r="A65" s="18"/>
      <c r="B65" s="55" t="s">
        <v>62</v>
      </c>
      <c r="C65" s="18">
        <v>26</v>
      </c>
      <c r="D65" s="29">
        <v>0.08306709265175719</v>
      </c>
      <c r="E65" s="30">
        <v>0.087248322147651</v>
      </c>
      <c r="F65" s="18"/>
      <c r="G65" s="7"/>
      <c r="H65" s="7"/>
      <c r="I65" s="7"/>
      <c r="J65" s="7"/>
      <c r="K65" s="9"/>
    </row>
    <row r="66" spans="1:11" ht="11.25">
      <c r="A66" s="18"/>
      <c r="B66" s="55" t="s">
        <v>63</v>
      </c>
      <c r="C66" s="18">
        <v>40</v>
      </c>
      <c r="D66" s="29">
        <v>0.12779552715654952</v>
      </c>
      <c r="E66" s="30">
        <v>0.1342281879194631</v>
      </c>
      <c r="F66" s="18"/>
      <c r="G66" s="7"/>
      <c r="H66" s="7"/>
      <c r="I66" s="7"/>
      <c r="J66" s="7"/>
      <c r="K66" s="9"/>
    </row>
    <row r="67" spans="1:11" ht="11.25">
      <c r="A67" s="18"/>
      <c r="B67" s="55" t="s">
        <v>64</v>
      </c>
      <c r="C67" s="18">
        <v>39</v>
      </c>
      <c r="D67" s="29">
        <v>0.12460063897763578</v>
      </c>
      <c r="E67" s="30">
        <v>0.13087248322147652</v>
      </c>
      <c r="F67" s="18"/>
      <c r="G67" s="7"/>
      <c r="H67" s="7"/>
      <c r="I67" s="7"/>
      <c r="J67" s="7"/>
      <c r="K67" s="9"/>
    </row>
    <row r="68" spans="1:11" ht="11.25">
      <c r="A68" s="18"/>
      <c r="B68" s="55" t="s">
        <v>65</v>
      </c>
      <c r="C68" s="18">
        <v>46</v>
      </c>
      <c r="D68" s="29">
        <v>0.14696485623003194</v>
      </c>
      <c r="E68" s="30">
        <v>0.15436241610738255</v>
      </c>
      <c r="F68" s="18"/>
      <c r="G68" s="7"/>
      <c r="H68" s="7"/>
      <c r="I68" s="7"/>
      <c r="J68" s="7"/>
      <c r="K68" s="9"/>
    </row>
    <row r="69" spans="1:11" ht="11.25">
      <c r="A69" s="18"/>
      <c r="B69" s="55" t="s">
        <v>66</v>
      </c>
      <c r="C69" s="18">
        <v>29</v>
      </c>
      <c r="D69" s="29">
        <v>0.0926517571884984</v>
      </c>
      <c r="E69" s="30">
        <v>0.09731543624161074</v>
      </c>
      <c r="F69" s="18"/>
      <c r="G69" s="7"/>
      <c r="H69" s="7"/>
      <c r="I69" s="7"/>
      <c r="J69" s="7"/>
      <c r="K69" s="9"/>
    </row>
    <row r="70" spans="1:11" ht="11.25">
      <c r="A70" s="18"/>
      <c r="B70" s="55" t="s">
        <v>67</v>
      </c>
      <c r="C70" s="18">
        <v>100</v>
      </c>
      <c r="D70" s="29">
        <v>0.3194888178913738</v>
      </c>
      <c r="E70" s="30">
        <v>0.33557046979865773</v>
      </c>
      <c r="F70" s="18"/>
      <c r="G70" s="7"/>
      <c r="H70" s="7"/>
      <c r="I70" s="7"/>
      <c r="J70" s="7"/>
      <c r="K70" s="9"/>
    </row>
    <row r="71" spans="1:11" ht="11.25">
      <c r="A71" s="18"/>
      <c r="B71" s="55" t="s">
        <v>68</v>
      </c>
      <c r="C71" s="18">
        <v>15</v>
      </c>
      <c r="D71" s="29">
        <v>0.04792332268370607</v>
      </c>
      <c r="E71" s="40" t="s">
        <v>19</v>
      </c>
      <c r="F71" s="18"/>
      <c r="G71" s="7"/>
      <c r="H71" s="7"/>
      <c r="I71" s="7"/>
      <c r="J71" s="7"/>
      <c r="K71" s="9"/>
    </row>
    <row r="72" spans="1:11" ht="6.75" customHeight="1">
      <c r="A72" s="18"/>
      <c r="B72" s="55"/>
      <c r="C72" s="18"/>
      <c r="D72" s="58"/>
      <c r="E72" s="59"/>
      <c r="F72" s="18"/>
      <c r="G72" s="7"/>
      <c r="H72" s="7"/>
      <c r="I72" s="7"/>
      <c r="J72" s="7"/>
      <c r="K72" s="9"/>
    </row>
    <row r="73" spans="1:11" ht="11.25">
      <c r="A73" s="18"/>
      <c r="B73" s="55" t="s">
        <v>69</v>
      </c>
      <c r="C73" s="60" t="s">
        <v>70</v>
      </c>
      <c r="D73" s="7"/>
      <c r="E73" s="9"/>
      <c r="F73" s="18"/>
      <c r="G73" s="7"/>
      <c r="H73" s="7"/>
      <c r="I73" s="7"/>
      <c r="J73" s="7"/>
      <c r="K73" s="9"/>
    </row>
    <row r="74" spans="1:11" ht="11.25">
      <c r="A74" s="18"/>
      <c r="B74" s="55" t="s">
        <v>71</v>
      </c>
      <c r="C74" s="18">
        <v>13</v>
      </c>
      <c r="D74" s="29">
        <v>0.48148148148148145</v>
      </c>
      <c r="E74" s="30">
        <v>0.5652173913043478</v>
      </c>
      <c r="F74" s="18"/>
      <c r="G74" s="7"/>
      <c r="H74" s="7"/>
      <c r="I74" s="7"/>
      <c r="J74" s="7"/>
      <c r="K74" s="9"/>
    </row>
    <row r="75" spans="1:11" ht="11.25">
      <c r="A75" s="18"/>
      <c r="B75" s="55" t="s">
        <v>72</v>
      </c>
      <c r="C75" s="18">
        <v>1</v>
      </c>
      <c r="D75" s="29">
        <v>0.037037037037037035</v>
      </c>
      <c r="E75" s="30">
        <v>0.043478260869565216</v>
      </c>
      <c r="F75" s="18"/>
      <c r="G75" s="7"/>
      <c r="H75" s="7"/>
      <c r="I75" s="7"/>
      <c r="J75" s="7"/>
      <c r="K75" s="9"/>
    </row>
    <row r="76" spans="1:11" ht="11.25">
      <c r="A76" s="18"/>
      <c r="B76" s="55" t="s">
        <v>62</v>
      </c>
      <c r="C76" s="18">
        <v>1</v>
      </c>
      <c r="D76" s="29">
        <v>0.037037037037037035</v>
      </c>
      <c r="E76" s="30">
        <v>0.043478260869565216</v>
      </c>
      <c r="F76" s="18"/>
      <c r="G76" s="7"/>
      <c r="H76" s="7"/>
      <c r="I76" s="7"/>
      <c r="J76" s="7"/>
      <c r="K76" s="9"/>
    </row>
    <row r="77" spans="1:11" ht="11.25">
      <c r="A77" s="18"/>
      <c r="B77" s="55" t="s">
        <v>63</v>
      </c>
      <c r="C77" s="18">
        <v>5</v>
      </c>
      <c r="D77" s="29">
        <v>0.18518518518518517</v>
      </c>
      <c r="E77" s="30">
        <v>0.21739130434782608</v>
      </c>
      <c r="F77" s="18"/>
      <c r="G77" s="7"/>
      <c r="H77" s="7"/>
      <c r="I77" s="7"/>
      <c r="J77" s="7"/>
      <c r="K77" s="9"/>
    </row>
    <row r="78" spans="1:11" ht="11.25">
      <c r="A78" s="18"/>
      <c r="B78" s="55" t="s">
        <v>73</v>
      </c>
      <c r="C78" s="18">
        <v>3</v>
      </c>
      <c r="D78" s="29">
        <v>0.1111111111111111</v>
      </c>
      <c r="E78" s="30">
        <v>0.13043478260869565</v>
      </c>
      <c r="F78" s="18"/>
      <c r="G78" s="7"/>
      <c r="H78" s="7"/>
      <c r="I78" s="7"/>
      <c r="J78" s="7"/>
      <c r="K78" s="9"/>
    </row>
    <row r="79" spans="1:11" ht="11.25">
      <c r="A79" s="24"/>
      <c r="B79" s="57" t="s">
        <v>68</v>
      </c>
      <c r="C79" s="24">
        <v>4</v>
      </c>
      <c r="D79" s="28">
        <v>0.14814814814814814</v>
      </c>
      <c r="E79" s="39" t="s">
        <v>19</v>
      </c>
      <c r="F79" s="18"/>
      <c r="G79" s="7"/>
      <c r="H79" s="7"/>
      <c r="I79" s="7"/>
      <c r="J79" s="7"/>
      <c r="K79" s="9"/>
    </row>
    <row r="80" spans="1:11" ht="11.25">
      <c r="A80" s="61" t="s">
        <v>74</v>
      </c>
      <c r="B80" s="62" t="s">
        <v>75</v>
      </c>
      <c r="C80" s="13"/>
      <c r="D80" s="63"/>
      <c r="E80" s="64"/>
      <c r="F80" s="18"/>
      <c r="G80" s="7"/>
      <c r="H80" s="7"/>
      <c r="I80" s="7"/>
      <c r="J80" s="7"/>
      <c r="K80" s="9"/>
    </row>
    <row r="81" spans="1:11" ht="11.25">
      <c r="A81" s="18"/>
      <c r="B81" s="65" t="s">
        <v>76</v>
      </c>
      <c r="C81" s="18">
        <v>63</v>
      </c>
      <c r="D81" s="29">
        <v>0.18529411764705883</v>
      </c>
      <c r="E81" s="30">
        <v>0.1863905325443787</v>
      </c>
      <c r="F81" s="18"/>
      <c r="G81" s="7"/>
      <c r="H81" s="7"/>
      <c r="I81" s="7"/>
      <c r="J81" s="7"/>
      <c r="K81" s="9"/>
    </row>
    <row r="82" spans="1:11" ht="11.25">
      <c r="A82" s="18"/>
      <c r="B82" s="65" t="s">
        <v>77</v>
      </c>
      <c r="C82" s="18">
        <v>130</v>
      </c>
      <c r="D82" s="29">
        <v>0.38235294117647056</v>
      </c>
      <c r="E82" s="30">
        <v>0.38461538461538464</v>
      </c>
      <c r="F82" s="18"/>
      <c r="G82" s="7"/>
      <c r="H82" s="7"/>
      <c r="I82" s="7"/>
      <c r="J82" s="7"/>
      <c r="K82" s="9"/>
    </row>
    <row r="83" spans="1:11" ht="11.25">
      <c r="A83" s="18"/>
      <c r="B83" s="65" t="s">
        <v>78</v>
      </c>
      <c r="C83" s="18">
        <v>120</v>
      </c>
      <c r="D83" s="29">
        <v>0.35294117647058826</v>
      </c>
      <c r="E83" s="30">
        <v>0.35502958579881655</v>
      </c>
      <c r="F83" s="18"/>
      <c r="G83" s="7"/>
      <c r="H83" s="7"/>
      <c r="I83" s="7"/>
      <c r="J83" s="7"/>
      <c r="K83" s="9"/>
    </row>
    <row r="84" spans="1:11" ht="11.25">
      <c r="A84" s="18"/>
      <c r="B84" s="65" t="s">
        <v>79</v>
      </c>
      <c r="C84" s="18">
        <v>15</v>
      </c>
      <c r="D84" s="29">
        <v>0.04411764705882353</v>
      </c>
      <c r="E84" s="30">
        <v>0.04437869822485207</v>
      </c>
      <c r="F84" s="18"/>
      <c r="G84" s="7"/>
      <c r="H84" s="7"/>
      <c r="I84" s="7"/>
      <c r="J84" s="7"/>
      <c r="K84" s="9"/>
    </row>
    <row r="85" spans="1:11" ht="11.25">
      <c r="A85" s="18"/>
      <c r="B85" s="65" t="s">
        <v>80</v>
      </c>
      <c r="C85" s="18">
        <v>5</v>
      </c>
      <c r="D85" s="29">
        <v>0.014705882352941176</v>
      </c>
      <c r="E85" s="30">
        <v>0.014792899408284023</v>
      </c>
      <c r="F85" s="18"/>
      <c r="G85" s="7"/>
      <c r="H85" s="7"/>
      <c r="I85" s="7"/>
      <c r="J85" s="7"/>
      <c r="K85" s="9"/>
    </row>
    <row r="86" spans="1:11" ht="11.25">
      <c r="A86" s="18"/>
      <c r="B86" s="65" t="s">
        <v>81</v>
      </c>
      <c r="C86" s="18">
        <v>5</v>
      </c>
      <c r="D86" s="29">
        <v>0.014705882352941176</v>
      </c>
      <c r="E86" s="30">
        <v>0.014792899408284023</v>
      </c>
      <c r="F86" s="18"/>
      <c r="G86" s="7"/>
      <c r="H86" s="7"/>
      <c r="I86" s="7"/>
      <c r="J86" s="7"/>
      <c r="K86" s="9"/>
    </row>
    <row r="87" spans="1:11" ht="11.25">
      <c r="A87" s="24"/>
      <c r="B87" s="66" t="s">
        <v>18</v>
      </c>
      <c r="C87" s="24">
        <v>2</v>
      </c>
      <c r="D87" s="28">
        <v>0.0058823529411764705</v>
      </c>
      <c r="E87" s="39" t="s">
        <v>19</v>
      </c>
      <c r="F87" s="18"/>
      <c r="G87" s="7"/>
      <c r="H87" s="7"/>
      <c r="I87" s="7"/>
      <c r="J87" s="7"/>
      <c r="K87" s="9"/>
    </row>
    <row r="88" spans="1:11" ht="11.25">
      <c r="A88" s="24" t="s">
        <v>82</v>
      </c>
      <c r="B88" s="57" t="s">
        <v>83</v>
      </c>
      <c r="C88" s="11"/>
      <c r="D88" s="28"/>
      <c r="E88" s="39"/>
      <c r="F88" s="24"/>
      <c r="G88" s="11"/>
      <c r="H88" s="11"/>
      <c r="I88" s="11"/>
      <c r="J88" s="11"/>
      <c r="K88" s="12"/>
    </row>
    <row r="89" spans="1:11" ht="11.25">
      <c r="A89" s="7"/>
      <c r="B89" s="55"/>
      <c r="C89" s="7"/>
      <c r="D89" s="29"/>
      <c r="E89" s="67"/>
      <c r="F89" s="7"/>
      <c r="G89" s="7"/>
      <c r="H89" s="7"/>
      <c r="I89" s="7"/>
      <c r="J89" s="7"/>
      <c r="K89" s="7"/>
    </row>
    <row r="90" spans="1:11" ht="11.25">
      <c r="A90" s="7"/>
      <c r="B90" s="55"/>
      <c r="C90" s="7"/>
      <c r="D90" s="29"/>
      <c r="E90" s="67"/>
      <c r="F90" s="7"/>
      <c r="G90" s="7"/>
      <c r="H90" s="7"/>
      <c r="I90" s="7"/>
      <c r="J90" s="7"/>
      <c r="K90" s="7"/>
    </row>
    <row r="91" spans="1:11" ht="12.75">
      <c r="A91" s="1" t="s">
        <v>0</v>
      </c>
      <c r="B91" s="2"/>
      <c r="C91" s="3"/>
      <c r="D91" s="3"/>
      <c r="E91" s="2"/>
      <c r="F91" s="2"/>
      <c r="G91" s="2"/>
      <c r="H91" s="2"/>
      <c r="I91" s="2"/>
      <c r="J91" s="2"/>
      <c r="K91" s="4" t="s">
        <v>84</v>
      </c>
    </row>
    <row r="92" spans="1:11" ht="12.75">
      <c r="A92" s="6" t="s">
        <v>2</v>
      </c>
      <c r="B92" s="7"/>
      <c r="C92" s="8"/>
      <c r="D92" s="8"/>
      <c r="E92" s="7"/>
      <c r="F92" s="7"/>
      <c r="G92" s="7"/>
      <c r="H92" s="7"/>
      <c r="I92" s="7"/>
      <c r="J92" s="7"/>
      <c r="K92" s="9"/>
    </row>
    <row r="93" spans="1:11" ht="12.75">
      <c r="A93" s="6" t="s">
        <v>3</v>
      </c>
      <c r="B93" s="7"/>
      <c r="C93" s="8"/>
      <c r="D93" s="8"/>
      <c r="E93" s="7"/>
      <c r="F93" s="7"/>
      <c r="G93" s="7"/>
      <c r="H93" s="7"/>
      <c r="I93" s="7"/>
      <c r="J93" s="7"/>
      <c r="K93" s="9"/>
    </row>
    <row r="94" spans="1:11" ht="12.75">
      <c r="A94" s="10" t="s">
        <v>4</v>
      </c>
      <c r="B94" s="11"/>
      <c r="C94" s="11"/>
      <c r="D94" s="11"/>
      <c r="E94" s="11"/>
      <c r="F94" s="11"/>
      <c r="G94" s="11"/>
      <c r="H94" s="11"/>
      <c r="I94" s="11"/>
      <c r="J94" s="11"/>
      <c r="K94" s="12"/>
    </row>
    <row r="95" spans="1:11" ht="11.25">
      <c r="A95" s="13"/>
      <c r="B95" s="14"/>
      <c r="C95" s="15"/>
      <c r="D95" s="16" t="s">
        <v>5</v>
      </c>
      <c r="E95" s="17" t="s">
        <v>5</v>
      </c>
      <c r="I95" s="7"/>
      <c r="J95" s="7"/>
      <c r="K95" s="9"/>
    </row>
    <row r="96" spans="1:11" ht="11.25" customHeight="1">
      <c r="A96" s="19"/>
      <c r="B96" s="20" t="s">
        <v>44</v>
      </c>
      <c r="C96" s="21"/>
      <c r="D96" s="22" t="s">
        <v>7</v>
      </c>
      <c r="E96" s="23" t="s">
        <v>8</v>
      </c>
      <c r="I96" s="7"/>
      <c r="J96" s="7"/>
      <c r="K96" s="9"/>
    </row>
    <row r="97" spans="1:11" ht="11.25">
      <c r="A97" s="24"/>
      <c r="B97" s="12"/>
      <c r="C97" s="25" t="s">
        <v>9</v>
      </c>
      <c r="D97" s="26" t="s">
        <v>10</v>
      </c>
      <c r="E97" s="27" t="s">
        <v>10</v>
      </c>
      <c r="I97" s="7"/>
      <c r="J97" s="7"/>
      <c r="K97" s="9"/>
    </row>
    <row r="98" spans="1:11" ht="11.25">
      <c r="A98" s="18" t="str">
        <f>"9a."</f>
        <v>9a.</v>
      </c>
      <c r="B98" s="55" t="s">
        <v>85</v>
      </c>
      <c r="C98" s="18"/>
      <c r="D98" s="29"/>
      <c r="E98" s="40"/>
      <c r="I98" s="7"/>
      <c r="J98" s="7"/>
      <c r="K98" s="9"/>
    </row>
    <row r="99" spans="1:11" ht="11.25">
      <c r="A99" s="18"/>
      <c r="B99" s="55" t="s">
        <v>86</v>
      </c>
      <c r="C99" s="18">
        <v>30</v>
      </c>
      <c r="D99" s="29">
        <v>0.08823529411764706</v>
      </c>
      <c r="E99" s="30">
        <v>0.08982035928143713</v>
      </c>
      <c r="I99" s="7"/>
      <c r="J99" s="7"/>
      <c r="K99" s="9"/>
    </row>
    <row r="100" spans="1:11" ht="11.25">
      <c r="A100" s="18"/>
      <c r="B100" s="55" t="s">
        <v>87</v>
      </c>
      <c r="C100" s="18">
        <v>25</v>
      </c>
      <c r="D100" s="29">
        <v>0.07352941176470588</v>
      </c>
      <c r="E100" s="30">
        <v>0.0748502994011976</v>
      </c>
      <c r="I100" s="7"/>
      <c r="J100" s="7"/>
      <c r="K100" s="9"/>
    </row>
    <row r="101" spans="1:11" ht="11.25">
      <c r="A101" s="18"/>
      <c r="B101" s="55" t="s">
        <v>88</v>
      </c>
      <c r="C101" s="18">
        <v>27</v>
      </c>
      <c r="D101" s="29">
        <v>0.07941176470588235</v>
      </c>
      <c r="E101" s="30">
        <v>0.08083832335329341</v>
      </c>
      <c r="I101" s="7"/>
      <c r="J101" s="7"/>
      <c r="K101" s="9"/>
    </row>
    <row r="102" spans="1:11" ht="11.25">
      <c r="A102" s="18"/>
      <c r="B102" s="55" t="s">
        <v>89</v>
      </c>
      <c r="C102" s="18">
        <v>28</v>
      </c>
      <c r="D102" s="29">
        <v>0.08235294117647059</v>
      </c>
      <c r="E102" s="30">
        <v>0.08383233532934131</v>
      </c>
      <c r="I102" s="7"/>
      <c r="J102" s="7"/>
      <c r="K102" s="9"/>
    </row>
    <row r="103" spans="1:11" ht="11.25">
      <c r="A103" s="18"/>
      <c r="B103" s="55" t="s">
        <v>90</v>
      </c>
      <c r="C103" s="18">
        <v>4</v>
      </c>
      <c r="D103" s="29">
        <v>0.011764705882352941</v>
      </c>
      <c r="E103" s="30">
        <v>0.011976047904191617</v>
      </c>
      <c r="I103" s="7"/>
      <c r="J103" s="7"/>
      <c r="K103" s="9"/>
    </row>
    <row r="104" spans="1:11" ht="11.25">
      <c r="A104" s="18"/>
      <c r="B104" s="55" t="s">
        <v>91</v>
      </c>
      <c r="C104" s="18">
        <v>0</v>
      </c>
      <c r="D104" s="29">
        <v>0</v>
      </c>
      <c r="E104" s="30">
        <v>0</v>
      </c>
      <c r="I104" s="7"/>
      <c r="J104" s="7"/>
      <c r="K104" s="9"/>
    </row>
    <row r="105" spans="1:11" ht="11.25">
      <c r="A105" s="18"/>
      <c r="B105" s="55" t="s">
        <v>92</v>
      </c>
      <c r="C105" s="18">
        <v>13</v>
      </c>
      <c r="D105" s="29">
        <v>0.03823529411764706</v>
      </c>
      <c r="E105" s="30">
        <v>0.038922155688622756</v>
      </c>
      <c r="I105" s="7"/>
      <c r="J105" s="7"/>
      <c r="K105" s="9"/>
    </row>
    <row r="106" spans="1:11" ht="11.25">
      <c r="A106" s="18"/>
      <c r="B106" s="55" t="s">
        <v>93</v>
      </c>
      <c r="C106" s="18">
        <v>9</v>
      </c>
      <c r="D106" s="29">
        <v>0.026470588235294117</v>
      </c>
      <c r="E106" s="30">
        <v>0.02694610778443114</v>
      </c>
      <c r="I106" s="7"/>
      <c r="J106" s="7"/>
      <c r="K106" s="9"/>
    </row>
    <row r="107" spans="1:11" ht="11.25">
      <c r="A107" s="18"/>
      <c r="B107" s="55" t="s">
        <v>94</v>
      </c>
      <c r="C107" s="18">
        <v>4</v>
      </c>
      <c r="D107" s="29">
        <v>0.011764705882352941</v>
      </c>
      <c r="E107" s="30">
        <v>0.011976047904191617</v>
      </c>
      <c r="I107" s="7"/>
      <c r="J107" s="7"/>
      <c r="K107" s="9"/>
    </row>
    <row r="108" spans="1:11" ht="11.25">
      <c r="A108" s="18"/>
      <c r="B108" s="55" t="s">
        <v>95</v>
      </c>
      <c r="C108" s="18">
        <v>2</v>
      </c>
      <c r="D108" s="29">
        <v>0.0058823529411764705</v>
      </c>
      <c r="E108" s="30">
        <v>0.005988023952095809</v>
      </c>
      <c r="I108" s="7"/>
      <c r="J108" s="7"/>
      <c r="K108" s="9"/>
    </row>
    <row r="109" spans="1:11" ht="11.25">
      <c r="A109" s="18"/>
      <c r="B109" s="55" t="s">
        <v>96</v>
      </c>
      <c r="C109" s="18">
        <v>42</v>
      </c>
      <c r="D109" s="29">
        <v>0.12352941176470589</v>
      </c>
      <c r="E109" s="30">
        <v>0.12574850299401197</v>
      </c>
      <c r="I109" s="7"/>
      <c r="J109" s="7"/>
      <c r="K109" s="9"/>
    </row>
    <row r="110" spans="1:11" ht="11.25">
      <c r="A110" s="18"/>
      <c r="B110" s="55" t="s">
        <v>97</v>
      </c>
      <c r="C110" s="18">
        <v>9</v>
      </c>
      <c r="D110" s="29">
        <v>0.026470588235294117</v>
      </c>
      <c r="E110" s="30">
        <v>0.02694610778443114</v>
      </c>
      <c r="I110" s="7"/>
      <c r="J110" s="7"/>
      <c r="K110" s="9"/>
    </row>
    <row r="111" spans="1:11" ht="11.25">
      <c r="A111" s="18"/>
      <c r="B111" s="55" t="s">
        <v>98</v>
      </c>
      <c r="C111" s="18">
        <v>5</v>
      </c>
      <c r="D111" s="29">
        <v>0.014705882352941176</v>
      </c>
      <c r="E111" s="30">
        <v>0.014970059880239521</v>
      </c>
      <c r="I111" s="7"/>
      <c r="J111" s="7"/>
      <c r="K111" s="9"/>
    </row>
    <row r="112" spans="1:11" ht="11.25">
      <c r="A112" s="18"/>
      <c r="B112" s="55" t="s">
        <v>99</v>
      </c>
      <c r="C112" s="18">
        <v>19</v>
      </c>
      <c r="D112" s="29">
        <v>0.05588235294117647</v>
      </c>
      <c r="E112" s="30">
        <v>0.05688622754491018</v>
      </c>
      <c r="I112" s="7"/>
      <c r="J112" s="7"/>
      <c r="K112" s="9"/>
    </row>
    <row r="113" spans="1:11" ht="11.25">
      <c r="A113" s="18"/>
      <c r="B113" s="55" t="s">
        <v>100</v>
      </c>
      <c r="C113" s="18">
        <v>2</v>
      </c>
      <c r="D113" s="29">
        <v>0.0058823529411764705</v>
      </c>
      <c r="E113" s="30">
        <v>0.005988023952095809</v>
      </c>
      <c r="I113" s="7"/>
      <c r="J113" s="7"/>
      <c r="K113" s="9"/>
    </row>
    <row r="114" spans="1:11" ht="11.25">
      <c r="A114" s="18"/>
      <c r="B114" s="55" t="s">
        <v>101</v>
      </c>
      <c r="C114" s="18">
        <v>1</v>
      </c>
      <c r="D114" s="29">
        <v>0.0029411764705882353</v>
      </c>
      <c r="E114" s="30">
        <v>0.0029940119760479044</v>
      </c>
      <c r="I114" s="7"/>
      <c r="J114" s="7"/>
      <c r="K114" s="9"/>
    </row>
    <row r="115" spans="1:11" ht="11.25">
      <c r="A115" s="18"/>
      <c r="B115" s="55" t="s">
        <v>102</v>
      </c>
      <c r="C115" s="18">
        <v>5</v>
      </c>
      <c r="D115" s="29">
        <v>0.014705882352941176</v>
      </c>
      <c r="E115" s="30">
        <v>0.014970059880239521</v>
      </c>
      <c r="I115" s="7"/>
      <c r="J115" s="7"/>
      <c r="K115" s="9"/>
    </row>
    <row r="116" spans="1:11" ht="11.25">
      <c r="A116" s="18"/>
      <c r="B116" s="55" t="s">
        <v>103</v>
      </c>
      <c r="C116" s="18">
        <v>18</v>
      </c>
      <c r="D116" s="29">
        <v>0.052941176470588235</v>
      </c>
      <c r="E116" s="30">
        <v>0.05389221556886228</v>
      </c>
      <c r="I116" s="7"/>
      <c r="J116" s="7"/>
      <c r="K116" s="9"/>
    </row>
    <row r="117" spans="1:11" ht="11.25">
      <c r="A117" s="18"/>
      <c r="B117" s="55" t="s">
        <v>104</v>
      </c>
      <c r="C117" s="18">
        <v>9</v>
      </c>
      <c r="D117" s="29">
        <v>0.026470588235294117</v>
      </c>
      <c r="E117" s="30">
        <v>0.02694610778443114</v>
      </c>
      <c r="I117" s="7"/>
      <c r="J117" s="7"/>
      <c r="K117" s="9"/>
    </row>
    <row r="118" spans="1:11" ht="11.25">
      <c r="A118" s="18"/>
      <c r="B118" s="55" t="s">
        <v>105</v>
      </c>
      <c r="C118" s="18">
        <v>9</v>
      </c>
      <c r="D118" s="29">
        <v>0.026470588235294117</v>
      </c>
      <c r="E118" s="30">
        <v>0.02694610778443114</v>
      </c>
      <c r="I118" s="7"/>
      <c r="J118" s="7"/>
      <c r="K118" s="9"/>
    </row>
    <row r="119" spans="1:11" ht="11.25">
      <c r="A119" s="18"/>
      <c r="B119" s="55" t="s">
        <v>106</v>
      </c>
      <c r="C119" s="18">
        <v>12</v>
      </c>
      <c r="D119" s="29">
        <v>0.03529411764705882</v>
      </c>
      <c r="E119" s="30">
        <v>0.03592814371257485</v>
      </c>
      <c r="I119" s="7"/>
      <c r="J119" s="7"/>
      <c r="K119" s="9"/>
    </row>
    <row r="120" spans="1:11" ht="11.25">
      <c r="A120" s="18"/>
      <c r="B120" s="55" t="s">
        <v>107</v>
      </c>
      <c r="C120" s="18">
        <v>13</v>
      </c>
      <c r="D120" s="29">
        <v>0.03823529411764706</v>
      </c>
      <c r="E120" s="30">
        <v>0.038922155688622756</v>
      </c>
      <c r="I120" s="7"/>
      <c r="J120" s="7"/>
      <c r="K120" s="9"/>
    </row>
    <row r="121" spans="1:11" ht="11.25">
      <c r="A121" s="18"/>
      <c r="B121" s="55" t="s">
        <v>108</v>
      </c>
      <c r="C121" s="18">
        <v>0</v>
      </c>
      <c r="D121" s="29">
        <v>0</v>
      </c>
      <c r="E121" s="30">
        <v>0</v>
      </c>
      <c r="I121" s="7"/>
      <c r="J121" s="7"/>
      <c r="K121" s="9"/>
    </row>
    <row r="122" spans="1:11" ht="11.25">
      <c r="A122" s="18"/>
      <c r="B122" s="55" t="s">
        <v>109</v>
      </c>
      <c r="C122" s="18">
        <v>2</v>
      </c>
      <c r="D122" s="29">
        <v>0.0058823529411764705</v>
      </c>
      <c r="E122" s="30">
        <v>0.005988023952095809</v>
      </c>
      <c r="I122" s="7"/>
      <c r="J122" s="7"/>
      <c r="K122" s="9"/>
    </row>
    <row r="123" spans="1:11" ht="11.25">
      <c r="A123" s="18"/>
      <c r="B123" s="55" t="s">
        <v>110</v>
      </c>
      <c r="C123" s="18">
        <v>2</v>
      </c>
      <c r="D123" s="29">
        <v>0.0058823529411764705</v>
      </c>
      <c r="E123" s="30">
        <v>0.005988023952095809</v>
      </c>
      <c r="I123" s="7"/>
      <c r="J123" s="7"/>
      <c r="K123" s="9"/>
    </row>
    <row r="124" spans="1:11" ht="11.25">
      <c r="A124" s="18"/>
      <c r="B124" s="55" t="s">
        <v>111</v>
      </c>
      <c r="C124" s="18">
        <v>8</v>
      </c>
      <c r="D124" s="29">
        <v>0.023529411764705882</v>
      </c>
      <c r="E124" s="30">
        <v>0.023952095808383235</v>
      </c>
      <c r="I124" s="7"/>
      <c r="J124" s="7"/>
      <c r="K124" s="9"/>
    </row>
    <row r="125" spans="1:11" ht="11.25">
      <c r="A125" s="18"/>
      <c r="B125" s="55" t="s">
        <v>112</v>
      </c>
      <c r="C125" s="18">
        <v>18</v>
      </c>
      <c r="D125" s="29">
        <v>0.052941176470588235</v>
      </c>
      <c r="E125" s="30">
        <v>0.05389221556886228</v>
      </c>
      <c r="I125" s="7"/>
      <c r="J125" s="7"/>
      <c r="K125" s="9"/>
    </row>
    <row r="126" spans="1:11" ht="11.25">
      <c r="A126" s="18"/>
      <c r="B126" s="55" t="s">
        <v>113</v>
      </c>
      <c r="C126" s="18">
        <v>8</v>
      </c>
      <c r="D126" s="29">
        <v>0.023529411764705882</v>
      </c>
      <c r="E126" s="30">
        <v>0.023952095808383235</v>
      </c>
      <c r="I126" s="7"/>
      <c r="J126" s="7"/>
      <c r="K126" s="9"/>
    </row>
    <row r="127" spans="1:11" ht="11.25">
      <c r="A127" s="18"/>
      <c r="B127" s="55" t="s">
        <v>114</v>
      </c>
      <c r="C127" s="18">
        <v>1</v>
      </c>
      <c r="D127" s="29">
        <v>0.0029411764705882353</v>
      </c>
      <c r="E127" s="30">
        <v>0.0029940119760479044</v>
      </c>
      <c r="I127" s="7"/>
      <c r="J127" s="7"/>
      <c r="K127" s="9"/>
    </row>
    <row r="128" spans="1:11" ht="11.25">
      <c r="A128" s="18"/>
      <c r="B128" s="55" t="s">
        <v>115</v>
      </c>
      <c r="C128" s="18">
        <v>2</v>
      </c>
      <c r="D128" s="29">
        <v>0.0058823529411764705</v>
      </c>
      <c r="E128" s="30">
        <v>0.005988023952095809</v>
      </c>
      <c r="I128" s="7"/>
      <c r="J128" s="7"/>
      <c r="K128" s="9"/>
    </row>
    <row r="129" spans="1:11" ht="11.25">
      <c r="A129" s="18"/>
      <c r="B129" s="55" t="s">
        <v>116</v>
      </c>
      <c r="C129" s="18">
        <v>1</v>
      </c>
      <c r="D129" s="29">
        <v>0.0029411764705882353</v>
      </c>
      <c r="E129" s="30">
        <v>0.0029940119760479044</v>
      </c>
      <c r="I129" s="7"/>
      <c r="J129" s="7"/>
      <c r="K129" s="9"/>
    </row>
    <row r="130" spans="1:11" ht="11.25">
      <c r="A130" s="18"/>
      <c r="B130" s="55" t="s">
        <v>117</v>
      </c>
      <c r="C130" s="18">
        <v>1</v>
      </c>
      <c r="D130" s="29">
        <v>0.0029411764705882353</v>
      </c>
      <c r="E130" s="30">
        <v>0.0029940119760479044</v>
      </c>
      <c r="I130" s="7"/>
      <c r="J130" s="7"/>
      <c r="K130" s="9"/>
    </row>
    <row r="131" spans="1:11" ht="11.25">
      <c r="A131" s="18"/>
      <c r="B131" s="55" t="s">
        <v>118</v>
      </c>
      <c r="C131" s="18">
        <v>0</v>
      </c>
      <c r="D131" s="29">
        <v>0</v>
      </c>
      <c r="E131" s="30">
        <v>0</v>
      </c>
      <c r="I131" s="7"/>
      <c r="J131" s="7"/>
      <c r="K131" s="9"/>
    </row>
    <row r="132" spans="1:11" ht="11.25">
      <c r="A132" s="18"/>
      <c r="B132" s="55" t="s">
        <v>119</v>
      </c>
      <c r="C132" s="18">
        <v>2</v>
      </c>
      <c r="D132" s="29">
        <v>0.0058823529411764705</v>
      </c>
      <c r="E132" s="30">
        <v>0.005988023952095809</v>
      </c>
      <c r="I132" s="7"/>
      <c r="J132" s="7"/>
      <c r="K132" s="9"/>
    </row>
    <row r="133" spans="1:11" ht="11.25">
      <c r="A133" s="18"/>
      <c r="B133" s="55" t="s">
        <v>120</v>
      </c>
      <c r="C133" s="18">
        <v>1</v>
      </c>
      <c r="D133" s="29">
        <v>0.0029411764705882353</v>
      </c>
      <c r="E133" s="30">
        <v>0.0029940119760479044</v>
      </c>
      <c r="I133" s="7"/>
      <c r="J133" s="7"/>
      <c r="K133" s="9"/>
    </row>
    <row r="134" spans="1:11" ht="11.25">
      <c r="A134" s="18"/>
      <c r="B134" s="55" t="s">
        <v>121</v>
      </c>
      <c r="C134" s="18">
        <v>0</v>
      </c>
      <c r="D134" s="29">
        <v>0</v>
      </c>
      <c r="E134" s="30">
        <v>0</v>
      </c>
      <c r="I134" s="7"/>
      <c r="J134" s="7"/>
      <c r="K134" s="9"/>
    </row>
    <row r="135" spans="1:11" ht="11.25">
      <c r="A135" s="18"/>
      <c r="B135" s="55" t="s">
        <v>122</v>
      </c>
      <c r="C135" s="18">
        <v>0</v>
      </c>
      <c r="D135" s="29">
        <v>0</v>
      </c>
      <c r="E135" s="30">
        <v>0</v>
      </c>
      <c r="I135" s="7"/>
      <c r="J135" s="7"/>
      <c r="K135" s="9"/>
    </row>
    <row r="136" spans="1:11" ht="11.25">
      <c r="A136" s="18"/>
      <c r="B136" s="55" t="s">
        <v>123</v>
      </c>
      <c r="C136" s="18">
        <v>2</v>
      </c>
      <c r="D136" s="29">
        <v>0.0058823529411764705</v>
      </c>
      <c r="E136" s="30">
        <v>0.005988023952095809</v>
      </c>
      <c r="I136" s="7"/>
      <c r="J136" s="7"/>
      <c r="K136" s="9"/>
    </row>
    <row r="137" spans="1:11" ht="11.25">
      <c r="A137" s="24"/>
      <c r="B137" s="57" t="s">
        <v>18</v>
      </c>
      <c r="C137" s="24">
        <v>6</v>
      </c>
      <c r="D137" s="28">
        <v>0.01764705882352941</v>
      </c>
      <c r="E137" s="39" t="s">
        <v>19</v>
      </c>
      <c r="F137" s="24"/>
      <c r="G137" s="11"/>
      <c r="H137" s="11"/>
      <c r="I137" s="11"/>
      <c r="J137" s="11"/>
      <c r="K137" s="12"/>
    </row>
    <row r="138" spans="1:11" ht="11.25">
      <c r="A138" s="7"/>
      <c r="B138" s="55"/>
      <c r="C138" s="7"/>
      <c r="D138" s="29"/>
      <c r="E138" s="67"/>
      <c r="I138" s="7"/>
      <c r="J138" s="7"/>
      <c r="K138" s="9"/>
    </row>
    <row r="139" spans="1:11" ht="12.75">
      <c r="A139" s="1" t="s">
        <v>0</v>
      </c>
      <c r="B139" s="2"/>
      <c r="C139" s="3"/>
      <c r="D139" s="3"/>
      <c r="E139" s="2" t="s">
        <v>51</v>
      </c>
      <c r="F139" s="2"/>
      <c r="G139" s="2"/>
      <c r="H139" s="2"/>
      <c r="I139" s="2"/>
      <c r="J139" s="2"/>
      <c r="K139" s="4" t="s">
        <v>124</v>
      </c>
    </row>
    <row r="140" spans="1:11" ht="12.75">
      <c r="A140" s="6" t="s">
        <v>2</v>
      </c>
      <c r="B140" s="7"/>
      <c r="C140" s="8"/>
      <c r="D140" s="8"/>
      <c r="E140" s="7"/>
      <c r="F140" s="7"/>
      <c r="G140" s="7"/>
      <c r="H140" s="7"/>
      <c r="I140" s="7"/>
      <c r="J140" s="7"/>
      <c r="K140" s="9"/>
    </row>
    <row r="141" spans="1:11" ht="12.75">
      <c r="A141" s="6" t="s">
        <v>3</v>
      </c>
      <c r="B141" s="7"/>
      <c r="C141" s="8"/>
      <c r="D141" s="8"/>
      <c r="E141" s="7"/>
      <c r="F141" s="7"/>
      <c r="G141" s="7"/>
      <c r="H141" s="7"/>
      <c r="I141" s="7"/>
      <c r="J141" s="7"/>
      <c r="K141" s="9"/>
    </row>
    <row r="142" spans="1:11" ht="12.75">
      <c r="A142" s="10" t="s">
        <v>4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2"/>
    </row>
    <row r="143" spans="1:11" ht="11.25">
      <c r="A143" s="13"/>
      <c r="B143" s="14"/>
      <c r="C143" s="15"/>
      <c r="D143" s="16" t="s">
        <v>5</v>
      </c>
      <c r="E143" s="17" t="s">
        <v>5</v>
      </c>
      <c r="I143" s="7"/>
      <c r="J143" s="7"/>
      <c r="K143" s="9"/>
    </row>
    <row r="144" spans="1:11" ht="11.25" customHeight="1">
      <c r="A144" s="19"/>
      <c r="B144" s="20" t="s">
        <v>44</v>
      </c>
      <c r="C144" s="21"/>
      <c r="D144" s="22" t="s">
        <v>7</v>
      </c>
      <c r="E144" s="23" t="s">
        <v>8</v>
      </c>
      <c r="I144" s="7"/>
      <c r="J144" s="7"/>
      <c r="K144" s="9"/>
    </row>
    <row r="145" spans="1:11" ht="11.25">
      <c r="A145" s="24"/>
      <c r="B145" s="12"/>
      <c r="C145" s="25" t="s">
        <v>9</v>
      </c>
      <c r="D145" s="26" t="s">
        <v>10</v>
      </c>
      <c r="E145" s="27" t="s">
        <v>10</v>
      </c>
      <c r="I145" s="7"/>
      <c r="J145" s="7"/>
      <c r="K145" s="9"/>
    </row>
    <row r="146" spans="1:11" ht="11.25">
      <c r="A146" s="18" t="s">
        <v>125</v>
      </c>
      <c r="B146" s="55" t="s">
        <v>126</v>
      </c>
      <c r="C146" s="13"/>
      <c r="D146" s="63"/>
      <c r="E146" s="64"/>
      <c r="I146" s="7"/>
      <c r="J146" s="7"/>
      <c r="K146" s="9"/>
    </row>
    <row r="147" spans="1:11" ht="11.25">
      <c r="A147" s="18"/>
      <c r="B147" s="55" t="s">
        <v>127</v>
      </c>
      <c r="C147" s="18">
        <v>1</v>
      </c>
      <c r="D147" s="29">
        <v>0.0029411764705882353</v>
      </c>
      <c r="E147" s="30">
        <v>0.0037174721189591076</v>
      </c>
      <c r="I147" s="7"/>
      <c r="J147" s="7"/>
      <c r="K147" s="9"/>
    </row>
    <row r="148" spans="1:11" ht="11.25">
      <c r="A148" s="18"/>
      <c r="B148" s="55" t="s">
        <v>128</v>
      </c>
      <c r="C148" s="18">
        <v>2</v>
      </c>
      <c r="D148" s="29">
        <v>0.0058823529411764705</v>
      </c>
      <c r="E148" s="30">
        <v>0.007434944237918215</v>
      </c>
      <c r="I148" s="7"/>
      <c r="J148" s="7"/>
      <c r="K148" s="9"/>
    </row>
    <row r="149" spans="1:11" ht="11.25">
      <c r="A149" s="18"/>
      <c r="B149" s="55" t="s">
        <v>129</v>
      </c>
      <c r="C149" s="18">
        <v>7</v>
      </c>
      <c r="D149" s="29">
        <v>0.020588235294117647</v>
      </c>
      <c r="E149" s="30">
        <v>0.026022304832713755</v>
      </c>
      <c r="I149" s="7"/>
      <c r="J149" s="7"/>
      <c r="K149" s="9"/>
    </row>
    <row r="150" spans="1:11" ht="11.25">
      <c r="A150" s="18"/>
      <c r="B150" s="55" t="s">
        <v>130</v>
      </c>
      <c r="C150" s="18">
        <v>7</v>
      </c>
      <c r="D150" s="29">
        <v>0.020588235294117647</v>
      </c>
      <c r="E150" s="30">
        <v>0.026022304832713755</v>
      </c>
      <c r="I150" s="7"/>
      <c r="J150" s="7"/>
      <c r="K150" s="9"/>
    </row>
    <row r="151" spans="1:11" ht="11.25">
      <c r="A151" s="18"/>
      <c r="B151" s="55" t="s">
        <v>131</v>
      </c>
      <c r="C151" s="18">
        <v>16</v>
      </c>
      <c r="D151" s="29">
        <v>0.047058823529411764</v>
      </c>
      <c r="E151" s="30">
        <v>0.05947955390334572</v>
      </c>
      <c r="I151" s="7"/>
      <c r="J151" s="7"/>
      <c r="K151" s="9"/>
    </row>
    <row r="152" spans="1:11" ht="11.25">
      <c r="A152" s="18"/>
      <c r="B152" s="55" t="s">
        <v>132</v>
      </c>
      <c r="C152" s="18">
        <v>1</v>
      </c>
      <c r="D152" s="29">
        <v>0.0029411764705882353</v>
      </c>
      <c r="E152" s="30">
        <v>0.0037174721189591076</v>
      </c>
      <c r="I152" s="7"/>
      <c r="J152" s="7"/>
      <c r="K152" s="9"/>
    </row>
    <row r="153" spans="1:11" ht="11.25">
      <c r="A153" s="18"/>
      <c r="B153" s="55" t="s">
        <v>133</v>
      </c>
      <c r="C153" s="18">
        <v>14</v>
      </c>
      <c r="D153" s="29">
        <v>0.041176470588235294</v>
      </c>
      <c r="E153" s="30">
        <v>0.05204460966542751</v>
      </c>
      <c r="I153" s="7"/>
      <c r="J153" s="7"/>
      <c r="K153" s="9"/>
    </row>
    <row r="154" spans="1:11" ht="11.25">
      <c r="A154" s="18"/>
      <c r="B154" s="55" t="s">
        <v>134</v>
      </c>
      <c r="C154" s="18">
        <v>5</v>
      </c>
      <c r="D154" s="29">
        <v>0.014705882352941176</v>
      </c>
      <c r="E154" s="30">
        <v>0.01858736059479554</v>
      </c>
      <c r="I154" s="7"/>
      <c r="J154" s="7"/>
      <c r="K154" s="9"/>
    </row>
    <row r="155" spans="1:11" ht="11.25">
      <c r="A155" s="18"/>
      <c r="B155" s="55" t="s">
        <v>135</v>
      </c>
      <c r="C155" s="18">
        <v>6</v>
      </c>
      <c r="D155" s="29">
        <v>0.01764705882352941</v>
      </c>
      <c r="E155" s="30">
        <v>0.022304832713754646</v>
      </c>
      <c r="I155" s="7"/>
      <c r="J155" s="7"/>
      <c r="K155" s="9"/>
    </row>
    <row r="156" spans="1:11" ht="11.25">
      <c r="A156" s="18"/>
      <c r="B156" s="55" t="s">
        <v>136</v>
      </c>
      <c r="C156" s="18">
        <v>22</v>
      </c>
      <c r="D156" s="29">
        <v>0.06470588235294118</v>
      </c>
      <c r="E156" s="30">
        <v>0.08178438661710037</v>
      </c>
      <c r="I156" s="7"/>
      <c r="J156" s="7"/>
      <c r="K156" s="9"/>
    </row>
    <row r="157" spans="1:11" ht="11.25">
      <c r="A157" s="18"/>
      <c r="B157" s="55" t="s">
        <v>137</v>
      </c>
      <c r="C157" s="18">
        <v>3</v>
      </c>
      <c r="D157" s="29">
        <v>0.008823529411764706</v>
      </c>
      <c r="E157" s="30">
        <v>0.011152416356877323</v>
      </c>
      <c r="I157" s="7"/>
      <c r="J157" s="7"/>
      <c r="K157" s="9"/>
    </row>
    <row r="158" spans="1:11" ht="11.25">
      <c r="A158" s="18"/>
      <c r="B158" s="55" t="s">
        <v>138</v>
      </c>
      <c r="C158" s="18">
        <v>30</v>
      </c>
      <c r="D158" s="29">
        <v>0.08823529411764706</v>
      </c>
      <c r="E158" s="30">
        <v>0.11152416356877323</v>
      </c>
      <c r="I158" s="7"/>
      <c r="J158" s="7"/>
      <c r="K158" s="9"/>
    </row>
    <row r="159" spans="1:11" ht="11.25">
      <c r="A159" s="18"/>
      <c r="B159" s="55" t="s">
        <v>139</v>
      </c>
      <c r="C159" s="18">
        <v>3</v>
      </c>
      <c r="D159" s="29">
        <v>0.008823529411764706</v>
      </c>
      <c r="E159" s="30">
        <v>0.011152416356877323</v>
      </c>
      <c r="I159" s="7"/>
      <c r="J159" s="7"/>
      <c r="K159" s="9"/>
    </row>
    <row r="160" spans="1:11" ht="11.25">
      <c r="A160" s="18"/>
      <c r="B160" s="55" t="s">
        <v>140</v>
      </c>
      <c r="C160" s="18">
        <v>0</v>
      </c>
      <c r="D160" s="29">
        <v>0</v>
      </c>
      <c r="E160" s="30">
        <v>0</v>
      </c>
      <c r="I160" s="7"/>
      <c r="J160" s="7"/>
      <c r="K160" s="9"/>
    </row>
    <row r="161" spans="1:11" ht="11.25">
      <c r="A161" s="18"/>
      <c r="B161" s="55" t="s">
        <v>141</v>
      </c>
      <c r="C161" s="18">
        <v>59</v>
      </c>
      <c r="D161" s="29">
        <v>0.17352941176470588</v>
      </c>
      <c r="E161" s="30">
        <v>0.21933085501858737</v>
      </c>
      <c r="I161" s="7"/>
      <c r="J161" s="7"/>
      <c r="K161" s="9"/>
    </row>
    <row r="162" spans="1:11" ht="11.25">
      <c r="A162" s="18"/>
      <c r="B162" s="55" t="s">
        <v>142</v>
      </c>
      <c r="C162" s="18">
        <v>71</v>
      </c>
      <c r="D162" s="29">
        <v>0.2088235294117647</v>
      </c>
      <c r="E162" s="30">
        <v>0.26394052044609667</v>
      </c>
      <c r="I162" s="7"/>
      <c r="J162" s="7"/>
      <c r="K162" s="9"/>
    </row>
    <row r="163" spans="1:11" ht="11.25">
      <c r="A163" s="18"/>
      <c r="B163" s="55" t="s">
        <v>143</v>
      </c>
      <c r="C163" s="18">
        <v>4</v>
      </c>
      <c r="D163" s="29">
        <v>0.011764705882352941</v>
      </c>
      <c r="E163" s="30">
        <v>0.01486988847583643</v>
      </c>
      <c r="I163" s="7"/>
      <c r="J163" s="7"/>
      <c r="K163" s="9"/>
    </row>
    <row r="164" spans="1:11" ht="11.25">
      <c r="A164" s="18"/>
      <c r="B164" s="55" t="s">
        <v>144</v>
      </c>
      <c r="C164" s="18">
        <v>4</v>
      </c>
      <c r="D164" s="29">
        <v>0.011764705882352941</v>
      </c>
      <c r="E164" s="30">
        <v>0.01486988847583643</v>
      </c>
      <c r="I164" s="7"/>
      <c r="J164" s="7"/>
      <c r="K164" s="9"/>
    </row>
    <row r="165" spans="1:11" ht="11.25">
      <c r="A165" s="18"/>
      <c r="B165" s="55" t="s">
        <v>145</v>
      </c>
      <c r="C165" s="18">
        <v>11</v>
      </c>
      <c r="D165" s="29">
        <v>0.03235294117647059</v>
      </c>
      <c r="E165" s="30">
        <v>0.040892193308550186</v>
      </c>
      <c r="I165" s="7"/>
      <c r="J165" s="7"/>
      <c r="K165" s="9"/>
    </row>
    <row r="166" spans="1:11" ht="11.25">
      <c r="A166" s="18"/>
      <c r="B166" s="55" t="s">
        <v>146</v>
      </c>
      <c r="C166" s="18">
        <v>3</v>
      </c>
      <c r="D166" s="29">
        <v>0.008823529411764706</v>
      </c>
      <c r="E166" s="30">
        <v>0.011152416356877323</v>
      </c>
      <c r="I166" s="7"/>
      <c r="J166" s="7"/>
      <c r="K166" s="9"/>
    </row>
    <row r="167" spans="1:11" ht="11.25">
      <c r="A167" s="24"/>
      <c r="B167" s="66" t="s">
        <v>18</v>
      </c>
      <c r="C167" s="24">
        <v>71</v>
      </c>
      <c r="D167" s="28">
        <v>0.2088235294117647</v>
      </c>
      <c r="E167" s="39" t="s">
        <v>19</v>
      </c>
      <c r="I167" s="7"/>
      <c r="J167" s="7"/>
      <c r="K167" s="9"/>
    </row>
    <row r="168" spans="1:11" ht="12.75">
      <c r="A168" s="13"/>
      <c r="B168" s="14" t="s">
        <v>51</v>
      </c>
      <c r="C168" s="68" t="s">
        <v>147</v>
      </c>
      <c r="D168" s="69"/>
      <c r="E168" s="70"/>
      <c r="F168" s="71" t="s">
        <v>148</v>
      </c>
      <c r="G168" s="72"/>
      <c r="H168" s="73"/>
      <c r="I168" s="7"/>
      <c r="J168" s="7"/>
      <c r="K168" s="9"/>
    </row>
    <row r="169" spans="1:11" ht="11.25">
      <c r="A169" s="18"/>
      <c r="B169" s="9"/>
      <c r="C169" s="74"/>
      <c r="D169" s="75" t="s">
        <v>5</v>
      </c>
      <c r="E169" s="75" t="s">
        <v>5</v>
      </c>
      <c r="F169" s="76"/>
      <c r="G169" s="75" t="s">
        <v>5</v>
      </c>
      <c r="H169" s="77" t="s">
        <v>5</v>
      </c>
      <c r="I169" s="7"/>
      <c r="J169" s="7"/>
      <c r="K169" s="9"/>
    </row>
    <row r="170" spans="1:11" ht="11.25" customHeight="1">
      <c r="A170" s="78"/>
      <c r="B170" s="20" t="s">
        <v>149</v>
      </c>
      <c r="C170" s="74"/>
      <c r="D170" s="75" t="s">
        <v>7</v>
      </c>
      <c r="E170" s="75" t="s">
        <v>8</v>
      </c>
      <c r="F170" s="76"/>
      <c r="G170" s="75" t="s">
        <v>7</v>
      </c>
      <c r="H170" s="77" t="s">
        <v>8</v>
      </c>
      <c r="I170" s="7"/>
      <c r="J170" s="7"/>
      <c r="K170" s="9"/>
    </row>
    <row r="171" spans="1:11" ht="11.25">
      <c r="A171" s="24"/>
      <c r="B171" s="12"/>
      <c r="C171" s="79" t="s">
        <v>9</v>
      </c>
      <c r="D171" s="79" t="s">
        <v>10</v>
      </c>
      <c r="E171" s="79" t="s">
        <v>10</v>
      </c>
      <c r="F171" s="80" t="s">
        <v>9</v>
      </c>
      <c r="G171" s="79" t="s">
        <v>10</v>
      </c>
      <c r="H171" s="81" t="s">
        <v>10</v>
      </c>
      <c r="I171" s="7"/>
      <c r="J171" s="7"/>
      <c r="K171" s="9"/>
    </row>
    <row r="172" spans="1:11" ht="15" customHeight="1">
      <c r="A172" s="18" t="s">
        <v>11</v>
      </c>
      <c r="B172" s="7"/>
      <c r="C172" s="18">
        <v>121</v>
      </c>
      <c r="D172" s="58">
        <v>1</v>
      </c>
      <c r="E172" s="7"/>
      <c r="F172" s="18">
        <v>246</v>
      </c>
      <c r="G172" s="58">
        <v>1</v>
      </c>
      <c r="H172" s="9"/>
      <c r="I172" s="7"/>
      <c r="J172" s="7"/>
      <c r="K172" s="9"/>
    </row>
    <row r="173" spans="1:11" ht="3.75" customHeight="1">
      <c r="A173" s="24" t="s">
        <v>51</v>
      </c>
      <c r="B173" s="11"/>
      <c r="C173" s="24"/>
      <c r="D173" s="11"/>
      <c r="E173" s="11"/>
      <c r="F173" s="24"/>
      <c r="G173" s="11"/>
      <c r="H173" s="12"/>
      <c r="I173" s="7"/>
      <c r="J173" s="7"/>
      <c r="K173" s="9"/>
    </row>
    <row r="174" spans="1:11" ht="11.25">
      <c r="A174" s="18" t="s">
        <v>12</v>
      </c>
      <c r="B174" s="7" t="s">
        <v>13</v>
      </c>
      <c r="C174" s="18"/>
      <c r="D174" s="58"/>
      <c r="E174" s="7"/>
      <c r="F174" s="18"/>
      <c r="G174" s="58"/>
      <c r="H174" s="9"/>
      <c r="I174" s="7"/>
      <c r="J174" s="7"/>
      <c r="K174" s="9"/>
    </row>
    <row r="175" spans="1:11" ht="11.25">
      <c r="A175" s="18"/>
      <c r="B175" s="7" t="s">
        <v>150</v>
      </c>
      <c r="C175" s="18">
        <v>107</v>
      </c>
      <c r="D175" s="58">
        <v>0.8842975206611571</v>
      </c>
      <c r="E175" s="58">
        <v>0.8842975206611571</v>
      </c>
      <c r="F175" s="18">
        <v>204</v>
      </c>
      <c r="G175" s="58">
        <v>0.8292682926829268</v>
      </c>
      <c r="H175" s="59">
        <v>0.8395061728395061</v>
      </c>
      <c r="I175" s="7"/>
      <c r="J175" s="7"/>
      <c r="K175" s="9"/>
    </row>
    <row r="176" spans="1:11" ht="11.25">
      <c r="A176" s="18"/>
      <c r="B176" s="7" t="s">
        <v>151</v>
      </c>
      <c r="C176" s="18">
        <v>8</v>
      </c>
      <c r="D176" s="58">
        <v>0.06611570247933884</v>
      </c>
      <c r="E176" s="58">
        <v>0.06611570247933884</v>
      </c>
      <c r="F176" s="18">
        <v>19</v>
      </c>
      <c r="G176" s="58">
        <v>0.07723577235772358</v>
      </c>
      <c r="H176" s="59">
        <v>0.07818930041152264</v>
      </c>
      <c r="I176" s="7"/>
      <c r="J176" s="7"/>
      <c r="K176" s="9"/>
    </row>
    <row r="177" spans="1:11" ht="11.25">
      <c r="A177" s="18"/>
      <c r="B177" s="7" t="s">
        <v>152</v>
      </c>
      <c r="C177" s="18">
        <v>4</v>
      </c>
      <c r="D177" s="58">
        <v>0.03305785123966942</v>
      </c>
      <c r="E177" s="58">
        <v>0.03305785123966942</v>
      </c>
      <c r="F177" s="18">
        <v>6</v>
      </c>
      <c r="G177" s="58">
        <v>0.024390243902439025</v>
      </c>
      <c r="H177" s="59">
        <v>0.024691358024691357</v>
      </c>
      <c r="I177" s="7"/>
      <c r="J177" s="7"/>
      <c r="K177" s="9"/>
    </row>
    <row r="178" spans="1:11" ht="11.25">
      <c r="A178" s="18"/>
      <c r="B178" s="7" t="s">
        <v>153</v>
      </c>
      <c r="C178" s="18">
        <v>2</v>
      </c>
      <c r="D178" s="58">
        <v>0.01652892561983471</v>
      </c>
      <c r="E178" s="58">
        <v>0.01652892561983471</v>
      </c>
      <c r="F178" s="18">
        <v>14</v>
      </c>
      <c r="G178" s="58">
        <v>0.056910569105691054</v>
      </c>
      <c r="H178" s="59">
        <v>0.05761316872427984</v>
      </c>
      <c r="I178" s="7"/>
      <c r="J178" s="7"/>
      <c r="K178" s="9"/>
    </row>
    <row r="179" spans="1:11" ht="11.25">
      <c r="A179" s="24"/>
      <c r="B179" s="11" t="s">
        <v>154</v>
      </c>
      <c r="C179" s="24">
        <v>0</v>
      </c>
      <c r="D179" s="82">
        <v>0</v>
      </c>
      <c r="E179" s="83" t="s">
        <v>19</v>
      </c>
      <c r="F179" s="24">
        <v>3</v>
      </c>
      <c r="G179" s="82">
        <v>0.012195121951219513</v>
      </c>
      <c r="H179" s="84" t="s">
        <v>19</v>
      </c>
      <c r="I179" s="82"/>
      <c r="J179" s="11"/>
      <c r="K179" s="12"/>
    </row>
    <row r="180" spans="1:11" ht="12.75">
      <c r="A180" s="1" t="s">
        <v>0</v>
      </c>
      <c r="B180" s="2"/>
      <c r="C180" s="3"/>
      <c r="D180" s="85"/>
      <c r="E180" s="52"/>
      <c r="F180" s="2"/>
      <c r="G180" s="52"/>
      <c r="H180" s="52"/>
      <c r="I180" s="2"/>
      <c r="J180" s="2"/>
      <c r="K180" s="4" t="s">
        <v>155</v>
      </c>
    </row>
    <row r="181" spans="1:11" ht="12.75">
      <c r="A181" s="6" t="s">
        <v>2</v>
      </c>
      <c r="B181" s="7"/>
      <c r="C181" s="8"/>
      <c r="D181" s="8"/>
      <c r="E181" s="7"/>
      <c r="F181" s="7"/>
      <c r="G181" s="58"/>
      <c r="H181" s="58"/>
      <c r="I181" s="7"/>
      <c r="J181" s="7"/>
      <c r="K181" s="9"/>
    </row>
    <row r="182" spans="1:11" ht="12.75">
      <c r="A182" s="6" t="s">
        <v>3</v>
      </c>
      <c r="B182" s="7"/>
      <c r="C182" s="8"/>
      <c r="D182" s="8"/>
      <c r="E182" s="7"/>
      <c r="F182" s="7"/>
      <c r="G182" s="58"/>
      <c r="H182" s="58"/>
      <c r="I182" s="7"/>
      <c r="J182" s="7"/>
      <c r="K182" s="9"/>
    </row>
    <row r="183" spans="1:11" ht="12.75">
      <c r="A183" s="45" t="s">
        <v>4</v>
      </c>
      <c r="B183" s="7"/>
      <c r="C183" s="7"/>
      <c r="D183" s="7"/>
      <c r="E183" s="7"/>
      <c r="F183" s="7"/>
      <c r="G183" s="58"/>
      <c r="H183" s="58"/>
      <c r="I183" s="11"/>
      <c r="J183" s="11"/>
      <c r="K183" s="12"/>
    </row>
    <row r="184" spans="1:11" ht="17.25" customHeight="1">
      <c r="A184" s="13"/>
      <c r="B184" s="2"/>
      <c r="C184" s="71" t="s">
        <v>147</v>
      </c>
      <c r="D184" s="72"/>
      <c r="E184" s="72"/>
      <c r="F184" s="71" t="s">
        <v>148</v>
      </c>
      <c r="G184" s="72"/>
      <c r="H184" s="72"/>
      <c r="I184" s="13"/>
      <c r="J184" s="2"/>
      <c r="K184" s="14"/>
    </row>
    <row r="185" spans="1:11" ht="11.25">
      <c r="A185" s="18"/>
      <c r="B185" s="9"/>
      <c r="C185" s="74"/>
      <c r="D185" s="75" t="s">
        <v>5</v>
      </c>
      <c r="E185" s="75" t="s">
        <v>5</v>
      </c>
      <c r="F185" s="76"/>
      <c r="G185" s="75" t="s">
        <v>5</v>
      </c>
      <c r="H185" s="75" t="s">
        <v>5</v>
      </c>
      <c r="I185" s="18"/>
      <c r="J185" s="7"/>
      <c r="K185" s="9"/>
    </row>
    <row r="186" spans="1:11" ht="11.25" customHeight="1">
      <c r="A186" s="78"/>
      <c r="B186" s="20" t="s">
        <v>156</v>
      </c>
      <c r="C186" s="74"/>
      <c r="D186" s="75" t="s">
        <v>7</v>
      </c>
      <c r="E186" s="75" t="s">
        <v>8</v>
      </c>
      <c r="F186" s="76"/>
      <c r="G186" s="75" t="s">
        <v>7</v>
      </c>
      <c r="H186" s="75" t="s">
        <v>8</v>
      </c>
      <c r="I186" s="18"/>
      <c r="J186" s="7"/>
      <c r="K186" s="9"/>
    </row>
    <row r="187" spans="1:11" ht="11.25">
      <c r="A187" s="24"/>
      <c r="B187" s="12"/>
      <c r="C187" s="79" t="s">
        <v>9</v>
      </c>
      <c r="D187" s="79" t="s">
        <v>10</v>
      </c>
      <c r="E187" s="79" t="s">
        <v>10</v>
      </c>
      <c r="F187" s="80" t="s">
        <v>9</v>
      </c>
      <c r="G187" s="79" t="s">
        <v>10</v>
      </c>
      <c r="H187" s="79" t="s">
        <v>10</v>
      </c>
      <c r="I187" s="18"/>
      <c r="J187" s="7"/>
      <c r="K187" s="9"/>
    </row>
    <row r="188" spans="1:11" ht="45">
      <c r="A188" s="86"/>
      <c r="B188" s="87" t="s">
        <v>20</v>
      </c>
      <c r="C188" s="88">
        <v>115</v>
      </c>
      <c r="D188" s="89">
        <v>1</v>
      </c>
      <c r="E188" s="90"/>
      <c r="F188" s="88">
        <v>223</v>
      </c>
      <c r="G188" s="89">
        <v>1</v>
      </c>
      <c r="H188" s="91"/>
      <c r="I188" s="92"/>
      <c r="J188" s="7"/>
      <c r="K188" s="9"/>
    </row>
    <row r="189" spans="1:11" ht="11.25">
      <c r="A189" s="18" t="str">
        <f>"2."</f>
        <v>2.</v>
      </c>
      <c r="B189" s="7" t="s">
        <v>21</v>
      </c>
      <c r="C189" s="18"/>
      <c r="D189" s="58"/>
      <c r="E189" s="58"/>
      <c r="F189" s="18"/>
      <c r="G189" s="58"/>
      <c r="H189" s="58"/>
      <c r="I189" s="18"/>
      <c r="J189" s="7"/>
      <c r="K189" s="9"/>
    </row>
    <row r="190" spans="1:11" ht="11.25">
      <c r="A190" s="18"/>
      <c r="B190" s="7" t="s">
        <v>22</v>
      </c>
      <c r="C190" s="18">
        <v>55</v>
      </c>
      <c r="D190" s="58">
        <v>0.4782608695652174</v>
      </c>
      <c r="E190" s="58">
        <v>0.5045871559633027</v>
      </c>
      <c r="F190" s="18">
        <v>120</v>
      </c>
      <c r="G190" s="58">
        <v>0.5381165919282511</v>
      </c>
      <c r="H190" s="58">
        <v>0.5633802816901409</v>
      </c>
      <c r="I190" s="18"/>
      <c r="J190" s="7"/>
      <c r="K190" s="9"/>
    </row>
    <row r="191" spans="1:11" ht="11.25">
      <c r="A191" s="18"/>
      <c r="B191" s="7" t="s">
        <v>23</v>
      </c>
      <c r="C191" s="18">
        <v>40</v>
      </c>
      <c r="D191" s="58">
        <v>0.34782608695652173</v>
      </c>
      <c r="E191" s="58">
        <v>0.3669724770642202</v>
      </c>
      <c r="F191" s="18">
        <v>76</v>
      </c>
      <c r="G191" s="58">
        <v>0.34080717488789236</v>
      </c>
      <c r="H191" s="58">
        <v>0.3568075117370892</v>
      </c>
      <c r="I191" s="18"/>
      <c r="J191" s="7"/>
      <c r="K191" s="9"/>
    </row>
    <row r="192" spans="1:11" ht="11.25">
      <c r="A192" s="18"/>
      <c r="B192" s="7" t="s">
        <v>24</v>
      </c>
      <c r="C192" s="18">
        <v>14</v>
      </c>
      <c r="D192" s="58">
        <v>0.12173913043478261</v>
      </c>
      <c r="E192" s="58">
        <v>0.12844036697247707</v>
      </c>
      <c r="F192" s="18">
        <v>17</v>
      </c>
      <c r="G192" s="58">
        <v>0.07623318385650224</v>
      </c>
      <c r="H192" s="58">
        <v>0.07981220657276995</v>
      </c>
      <c r="I192" s="18"/>
      <c r="J192" s="7"/>
      <c r="K192" s="9"/>
    </row>
    <row r="193" spans="1:11" ht="11.25">
      <c r="A193" s="24"/>
      <c r="B193" s="11" t="s">
        <v>18</v>
      </c>
      <c r="C193" s="24">
        <v>6</v>
      </c>
      <c r="D193" s="82">
        <v>0.05217391304347826</v>
      </c>
      <c r="E193" s="83" t="s">
        <v>19</v>
      </c>
      <c r="F193" s="24">
        <v>10</v>
      </c>
      <c r="G193" s="82">
        <v>0.04484304932735426</v>
      </c>
      <c r="H193" s="83" t="s">
        <v>19</v>
      </c>
      <c r="I193" s="18"/>
      <c r="J193" s="7"/>
      <c r="K193" s="9"/>
    </row>
    <row r="194" spans="1:11" ht="11.25">
      <c r="A194" s="18" t="str">
        <f>"3."</f>
        <v>3.</v>
      </c>
      <c r="B194" s="5" t="s">
        <v>25</v>
      </c>
      <c r="C194" s="18"/>
      <c r="D194" s="93"/>
      <c r="E194" s="93"/>
      <c r="F194" s="18"/>
      <c r="G194" s="93"/>
      <c r="H194" s="58"/>
      <c r="I194" s="18"/>
      <c r="J194" s="7"/>
      <c r="K194" s="9"/>
    </row>
    <row r="195" spans="1:11" ht="11.25">
      <c r="A195" s="18"/>
      <c r="B195" s="5" t="s">
        <v>26</v>
      </c>
      <c r="C195" s="18">
        <v>6</v>
      </c>
      <c r="D195" s="93">
        <v>0.05217391304347826</v>
      </c>
      <c r="E195" s="93">
        <v>0.05309734513274336</v>
      </c>
      <c r="F195" s="18">
        <v>6</v>
      </c>
      <c r="G195" s="93">
        <v>0.026905829596412557</v>
      </c>
      <c r="H195" s="58">
        <v>0.026905829596412557</v>
      </c>
      <c r="I195" s="18"/>
      <c r="J195" s="7"/>
      <c r="K195" s="9"/>
    </row>
    <row r="196" spans="1:11" ht="11.25">
      <c r="A196" s="18"/>
      <c r="B196" s="7" t="s">
        <v>27</v>
      </c>
      <c r="C196" s="18">
        <v>53</v>
      </c>
      <c r="D196" s="93">
        <v>0.4608695652173913</v>
      </c>
      <c r="E196" s="93">
        <v>0.4690265486725664</v>
      </c>
      <c r="F196" s="18">
        <v>60</v>
      </c>
      <c r="G196" s="93">
        <v>0.26905829596412556</v>
      </c>
      <c r="H196" s="58">
        <v>0.26905829596412556</v>
      </c>
      <c r="I196" s="18"/>
      <c r="J196" s="7"/>
      <c r="K196" s="9"/>
    </row>
    <row r="197" spans="1:11" ht="11.25">
      <c r="A197" s="18"/>
      <c r="B197" s="5" t="s">
        <v>28</v>
      </c>
      <c r="C197" s="18">
        <v>8</v>
      </c>
      <c r="D197" s="93">
        <v>0.06956521739130435</v>
      </c>
      <c r="E197" s="93">
        <v>0.07079646017699115</v>
      </c>
      <c r="F197" s="18">
        <v>14</v>
      </c>
      <c r="G197" s="93">
        <v>0.06278026905829596</v>
      </c>
      <c r="H197" s="58">
        <v>0.06278026905829596</v>
      </c>
      <c r="I197" s="18"/>
      <c r="J197" s="7"/>
      <c r="K197" s="9"/>
    </row>
    <row r="198" spans="1:11" ht="11.25">
      <c r="A198" s="18"/>
      <c r="B198" s="5" t="s">
        <v>29</v>
      </c>
      <c r="C198" s="18">
        <v>4</v>
      </c>
      <c r="D198" s="93">
        <v>0.034782608695652174</v>
      </c>
      <c r="E198" s="93">
        <v>0.035398230088495575</v>
      </c>
      <c r="F198" s="18">
        <v>10</v>
      </c>
      <c r="G198" s="93">
        <v>0.04484304932735426</v>
      </c>
      <c r="H198" s="58">
        <v>0.04484304932735426</v>
      </c>
      <c r="I198" s="18"/>
      <c r="J198" s="7"/>
      <c r="K198" s="9"/>
    </row>
    <row r="199" spans="1:11" ht="11.25">
      <c r="A199" s="18"/>
      <c r="B199" s="5" t="s">
        <v>30</v>
      </c>
      <c r="C199" s="18">
        <v>14</v>
      </c>
      <c r="D199" s="93">
        <v>0.12173913043478261</v>
      </c>
      <c r="E199" s="93">
        <v>0.12389380530973451</v>
      </c>
      <c r="F199" s="18">
        <v>50</v>
      </c>
      <c r="G199" s="93">
        <v>0.2242152466367713</v>
      </c>
      <c r="H199" s="58">
        <v>0.2242152466367713</v>
      </c>
      <c r="I199" s="18"/>
      <c r="J199" s="7"/>
      <c r="K199" s="9"/>
    </row>
    <row r="200" spans="1:11" ht="11.25">
      <c r="A200" s="18"/>
      <c r="B200" s="5" t="s">
        <v>31</v>
      </c>
      <c r="C200" s="18">
        <v>7</v>
      </c>
      <c r="D200" s="93">
        <v>0.06086956521739131</v>
      </c>
      <c r="E200" s="93">
        <v>0.061946902654867256</v>
      </c>
      <c r="F200" s="18">
        <v>48</v>
      </c>
      <c r="G200" s="93">
        <v>0.21524663677130046</v>
      </c>
      <c r="H200" s="58">
        <v>0.21524663677130046</v>
      </c>
      <c r="I200" s="18"/>
      <c r="J200" s="7"/>
      <c r="K200" s="9"/>
    </row>
    <row r="201" spans="1:11" ht="11.25">
      <c r="A201" s="18"/>
      <c r="B201" s="5" t="s">
        <v>32</v>
      </c>
      <c r="C201" s="18">
        <v>9</v>
      </c>
      <c r="D201" s="93">
        <v>0.0782608695652174</v>
      </c>
      <c r="E201" s="93">
        <v>0.07964601769911504</v>
      </c>
      <c r="F201" s="18">
        <v>8</v>
      </c>
      <c r="G201" s="93">
        <v>0.03587443946188341</v>
      </c>
      <c r="H201" s="58">
        <v>0.03587443946188341</v>
      </c>
      <c r="I201" s="18"/>
      <c r="J201" s="7"/>
      <c r="K201" s="9"/>
    </row>
    <row r="202" spans="1:11" ht="11.25">
      <c r="A202" s="18"/>
      <c r="B202" s="5" t="s">
        <v>33</v>
      </c>
      <c r="C202" s="18">
        <v>2</v>
      </c>
      <c r="D202" s="93">
        <v>0.017391304347826087</v>
      </c>
      <c r="E202" s="93">
        <v>0.017699115044247787</v>
      </c>
      <c r="F202" s="18">
        <v>0</v>
      </c>
      <c r="G202" s="93">
        <v>0</v>
      </c>
      <c r="H202" s="58">
        <v>0</v>
      </c>
      <c r="I202" s="18"/>
      <c r="J202" s="7"/>
      <c r="K202" s="9"/>
    </row>
    <row r="203" spans="1:11" ht="11.25">
      <c r="A203" s="18"/>
      <c r="B203" s="5" t="s">
        <v>34</v>
      </c>
      <c r="C203" s="18">
        <v>5</v>
      </c>
      <c r="D203" s="93">
        <v>0.043478260869565216</v>
      </c>
      <c r="E203" s="93">
        <v>0.04424778761061947</v>
      </c>
      <c r="F203" s="18">
        <v>20</v>
      </c>
      <c r="G203" s="93">
        <v>0.08968609865470852</v>
      </c>
      <c r="H203" s="58">
        <v>0.08968609865470852</v>
      </c>
      <c r="I203" s="18"/>
      <c r="J203" s="7"/>
      <c r="K203" s="9"/>
    </row>
    <row r="204" spans="1:11" ht="11.25">
      <c r="A204" s="18"/>
      <c r="B204" s="5" t="s">
        <v>24</v>
      </c>
      <c r="C204" s="18">
        <v>5</v>
      </c>
      <c r="D204" s="93">
        <v>0.043478260869565216</v>
      </c>
      <c r="E204" s="93">
        <v>0.04424778761061947</v>
      </c>
      <c r="F204" s="18">
        <v>7</v>
      </c>
      <c r="G204" s="93">
        <v>0.03139013452914798</v>
      </c>
      <c r="H204" s="58">
        <v>0.03139013452914798</v>
      </c>
      <c r="I204" s="18"/>
      <c r="J204" s="7"/>
      <c r="K204" s="9"/>
    </row>
    <row r="205" spans="1:11" ht="11.25">
      <c r="A205" s="24"/>
      <c r="B205" s="11" t="s">
        <v>18</v>
      </c>
      <c r="C205" s="24">
        <v>2</v>
      </c>
      <c r="D205" s="82">
        <v>0.017391304347826087</v>
      </c>
      <c r="E205" s="83" t="s">
        <v>19</v>
      </c>
      <c r="F205" s="24">
        <v>0</v>
      </c>
      <c r="G205" s="82">
        <v>0</v>
      </c>
      <c r="H205" s="83" t="s">
        <v>19</v>
      </c>
      <c r="I205" s="18"/>
      <c r="J205" s="7"/>
      <c r="K205" s="9"/>
    </row>
    <row r="206" spans="1:11" ht="11.25">
      <c r="A206" s="18" t="s">
        <v>35</v>
      </c>
      <c r="B206" s="5" t="s">
        <v>36</v>
      </c>
      <c r="C206" s="18"/>
      <c r="D206" s="93"/>
      <c r="E206" s="93"/>
      <c r="F206" s="18"/>
      <c r="G206" s="93"/>
      <c r="H206" s="58"/>
      <c r="I206" s="18"/>
      <c r="J206" s="7"/>
      <c r="K206" s="9"/>
    </row>
    <row r="207" spans="1:11" ht="11.25">
      <c r="A207" s="18"/>
      <c r="B207" s="5" t="s">
        <v>37</v>
      </c>
      <c r="C207" s="18">
        <v>36</v>
      </c>
      <c r="D207" s="93">
        <v>0.3130434782608696</v>
      </c>
      <c r="E207" s="93">
        <v>0.3130434782608696</v>
      </c>
      <c r="F207" s="18">
        <v>88</v>
      </c>
      <c r="G207" s="93">
        <v>0.39461883408071746</v>
      </c>
      <c r="H207" s="58">
        <v>0.39461883408071746</v>
      </c>
      <c r="I207" s="18"/>
      <c r="J207" s="7"/>
      <c r="K207" s="9"/>
    </row>
    <row r="208" spans="1:11" ht="11.25">
      <c r="A208" s="18"/>
      <c r="B208" s="5" t="s">
        <v>38</v>
      </c>
      <c r="C208" s="18">
        <v>38</v>
      </c>
      <c r="D208" s="93">
        <v>0.33043478260869563</v>
      </c>
      <c r="E208" s="93">
        <v>0.33043478260869563</v>
      </c>
      <c r="F208" s="18">
        <v>81</v>
      </c>
      <c r="G208" s="93">
        <v>0.3632286995515695</v>
      </c>
      <c r="H208" s="58">
        <v>0.3632286995515695</v>
      </c>
      <c r="I208" s="18"/>
      <c r="J208" s="7"/>
      <c r="K208" s="9"/>
    </row>
    <row r="209" spans="1:11" ht="11.25">
      <c r="A209" s="18"/>
      <c r="B209" s="5" t="s">
        <v>39</v>
      </c>
      <c r="C209" s="18">
        <v>32</v>
      </c>
      <c r="D209" s="93">
        <v>0.2782608695652174</v>
      </c>
      <c r="E209" s="93">
        <v>0.2782608695652174</v>
      </c>
      <c r="F209" s="18">
        <v>42</v>
      </c>
      <c r="G209" s="93">
        <v>0.18834080717488788</v>
      </c>
      <c r="H209" s="58">
        <v>0.18834080717488788</v>
      </c>
      <c r="I209" s="18"/>
      <c r="J209" s="7"/>
      <c r="K209" s="9"/>
    </row>
    <row r="210" spans="1:11" ht="11.25">
      <c r="A210" s="18"/>
      <c r="B210" s="5" t="s">
        <v>40</v>
      </c>
      <c r="C210" s="18">
        <v>4</v>
      </c>
      <c r="D210" s="93">
        <v>0.034782608695652174</v>
      </c>
      <c r="E210" s="93">
        <v>0.034782608695652174</v>
      </c>
      <c r="F210" s="18">
        <v>4</v>
      </c>
      <c r="G210" s="93">
        <v>0.017937219730941704</v>
      </c>
      <c r="H210" s="58">
        <v>0.017937219730941704</v>
      </c>
      <c r="I210" s="18"/>
      <c r="J210" s="7"/>
      <c r="K210" s="9"/>
    </row>
    <row r="211" spans="1:11" ht="11.25">
      <c r="A211" s="18"/>
      <c r="B211" s="5" t="s">
        <v>41</v>
      </c>
      <c r="C211" s="18">
        <v>3</v>
      </c>
      <c r="D211" s="93">
        <v>0.02608695652173913</v>
      </c>
      <c r="E211" s="93">
        <v>0.02608695652173913</v>
      </c>
      <c r="F211" s="18">
        <v>7</v>
      </c>
      <c r="G211" s="93">
        <v>0.03139013452914798</v>
      </c>
      <c r="H211" s="58">
        <v>0.03139013452914798</v>
      </c>
      <c r="I211" s="18"/>
      <c r="J211" s="7"/>
      <c r="K211" s="9"/>
    </row>
    <row r="212" spans="1:11" ht="11.25">
      <c r="A212" s="18"/>
      <c r="B212" s="5" t="s">
        <v>42</v>
      </c>
      <c r="C212" s="18">
        <v>2</v>
      </c>
      <c r="D212" s="93">
        <v>0.017391304347826087</v>
      </c>
      <c r="E212" s="93">
        <v>0.017391304347826087</v>
      </c>
      <c r="F212" s="18">
        <v>1</v>
      </c>
      <c r="G212" s="93">
        <v>0.004484304932735426</v>
      </c>
      <c r="H212" s="58">
        <v>0.004484304932735426</v>
      </c>
      <c r="I212" s="18"/>
      <c r="J212" s="7"/>
      <c r="K212" s="9"/>
    </row>
    <row r="213" spans="1:11" ht="11.25">
      <c r="A213" s="24"/>
      <c r="B213" s="11" t="s">
        <v>18</v>
      </c>
      <c r="C213" s="24">
        <v>0</v>
      </c>
      <c r="D213" s="82">
        <v>0</v>
      </c>
      <c r="E213" s="83" t="s">
        <v>19</v>
      </c>
      <c r="F213" s="24">
        <v>0</v>
      </c>
      <c r="G213" s="82">
        <v>0</v>
      </c>
      <c r="H213" s="83" t="s">
        <v>19</v>
      </c>
      <c r="I213" s="18"/>
      <c r="J213" s="7"/>
      <c r="K213" s="9"/>
    </row>
    <row r="214" spans="1:11" ht="11.25">
      <c r="A214" s="18" t="s">
        <v>45</v>
      </c>
      <c r="B214" s="5" t="s">
        <v>46</v>
      </c>
      <c r="C214" s="18"/>
      <c r="D214" s="93"/>
      <c r="E214" s="93"/>
      <c r="F214" s="18"/>
      <c r="G214" s="93"/>
      <c r="H214" s="58"/>
      <c r="I214" s="18"/>
      <c r="J214" s="7"/>
      <c r="K214" s="9"/>
    </row>
    <row r="215" spans="1:11" ht="11.25">
      <c r="A215" s="18"/>
      <c r="B215" s="5" t="s">
        <v>47</v>
      </c>
      <c r="C215" s="18">
        <v>49</v>
      </c>
      <c r="D215" s="93">
        <v>0.4260869565217391</v>
      </c>
      <c r="E215" s="93">
        <v>0.4260869565217391</v>
      </c>
      <c r="F215" s="18">
        <v>138</v>
      </c>
      <c r="G215" s="93">
        <v>0.6188340807174888</v>
      </c>
      <c r="H215" s="58">
        <v>0.6188340807174888</v>
      </c>
      <c r="I215" s="18"/>
      <c r="J215" s="7"/>
      <c r="K215" s="9"/>
    </row>
    <row r="216" spans="1:11" ht="11.25">
      <c r="A216" s="18"/>
      <c r="B216" s="5" t="s">
        <v>48</v>
      </c>
      <c r="C216" s="18">
        <v>41</v>
      </c>
      <c r="D216" s="93">
        <v>0.3565217391304348</v>
      </c>
      <c r="E216" s="93">
        <v>0.3565217391304348</v>
      </c>
      <c r="F216" s="18">
        <v>58</v>
      </c>
      <c r="G216" s="93">
        <v>0.2600896860986547</v>
      </c>
      <c r="H216" s="58">
        <v>0.2600896860986547</v>
      </c>
      <c r="I216" s="18"/>
      <c r="J216" s="7"/>
      <c r="K216" s="9"/>
    </row>
    <row r="217" spans="1:11" ht="11.25">
      <c r="A217" s="18"/>
      <c r="B217" s="5" t="s">
        <v>52</v>
      </c>
      <c r="C217" s="18">
        <v>4</v>
      </c>
      <c r="D217" s="93">
        <v>0.034782608695652174</v>
      </c>
      <c r="E217" s="93">
        <v>0.034782608695652174</v>
      </c>
      <c r="F217" s="18">
        <v>2</v>
      </c>
      <c r="G217" s="93">
        <v>0.008968609865470852</v>
      </c>
      <c r="H217" s="58">
        <v>0.008968609865470852</v>
      </c>
      <c r="I217" s="18"/>
      <c r="J217" s="7"/>
      <c r="K217" s="9"/>
    </row>
    <row r="218" spans="1:11" ht="11.25">
      <c r="A218" s="18"/>
      <c r="B218" s="5" t="s">
        <v>49</v>
      </c>
      <c r="C218" s="18">
        <v>16</v>
      </c>
      <c r="D218" s="93">
        <v>0.1391304347826087</v>
      </c>
      <c r="E218" s="93">
        <v>0.1391304347826087</v>
      </c>
      <c r="F218" s="18">
        <v>16</v>
      </c>
      <c r="G218" s="93">
        <v>0.07174887892376682</v>
      </c>
      <c r="H218" s="58">
        <v>0.07174887892376682</v>
      </c>
      <c r="I218" s="18"/>
      <c r="J218" s="7"/>
      <c r="K218" s="9"/>
    </row>
    <row r="219" spans="1:11" ht="11.25">
      <c r="A219" s="18" t="s">
        <v>51</v>
      </c>
      <c r="B219" s="94" t="s">
        <v>50</v>
      </c>
      <c r="C219" s="47">
        <v>5</v>
      </c>
      <c r="D219" s="93">
        <v>0.043478260869565216</v>
      </c>
      <c r="E219" s="93">
        <v>0.043478260869565216</v>
      </c>
      <c r="F219" s="47">
        <v>9</v>
      </c>
      <c r="G219" s="93">
        <v>0.04035874439461883</v>
      </c>
      <c r="H219" s="58">
        <v>0.04035874439461883</v>
      </c>
      <c r="I219" s="18"/>
      <c r="J219" s="7"/>
      <c r="K219" s="9"/>
    </row>
    <row r="220" spans="1:11" ht="11.25">
      <c r="A220" s="24"/>
      <c r="B220" s="48" t="s">
        <v>18</v>
      </c>
      <c r="C220" s="49">
        <v>0</v>
      </c>
      <c r="D220" s="95">
        <v>0</v>
      </c>
      <c r="E220" s="96" t="s">
        <v>19</v>
      </c>
      <c r="F220" s="49">
        <v>0</v>
      </c>
      <c r="G220" s="95">
        <v>0</v>
      </c>
      <c r="H220" s="96" t="s">
        <v>19</v>
      </c>
      <c r="I220" s="24"/>
      <c r="J220" s="11"/>
      <c r="K220" s="12"/>
    </row>
    <row r="221" spans="1:12" ht="11.25">
      <c r="A221" s="7"/>
      <c r="B221" s="46"/>
      <c r="C221" s="54"/>
      <c r="D221" s="97"/>
      <c r="E221" s="56"/>
      <c r="F221" s="54"/>
      <c r="G221" s="97"/>
      <c r="H221" s="56"/>
      <c r="I221" s="7"/>
      <c r="J221" s="7"/>
      <c r="K221" s="7"/>
      <c r="L221" s="7"/>
    </row>
    <row r="222" spans="1:12" ht="11.25">
      <c r="A222" s="7"/>
      <c r="B222" s="46"/>
      <c r="C222" s="54"/>
      <c r="D222" s="97"/>
      <c r="E222" s="56"/>
      <c r="F222" s="54"/>
      <c r="G222" s="97"/>
      <c r="H222" s="56"/>
      <c r="I222" s="7"/>
      <c r="J222" s="7"/>
      <c r="K222" s="7"/>
      <c r="L222" s="7"/>
    </row>
    <row r="223" spans="1:12" ht="11.25">
      <c r="A223" s="7"/>
      <c r="B223" s="46"/>
      <c r="C223" s="54"/>
      <c r="D223" s="97"/>
      <c r="E223" s="56"/>
      <c r="F223" s="54"/>
      <c r="G223" s="97"/>
      <c r="H223" s="56"/>
      <c r="I223" s="7"/>
      <c r="J223" s="7"/>
      <c r="K223" s="7"/>
      <c r="L223" s="7"/>
    </row>
    <row r="224" spans="1:12" ht="11.25">
      <c r="A224" s="7"/>
      <c r="B224" s="46"/>
      <c r="C224" s="54"/>
      <c r="D224" s="97"/>
      <c r="E224" s="56"/>
      <c r="F224" s="54"/>
      <c r="G224" s="97"/>
      <c r="H224" s="56"/>
      <c r="I224" s="7"/>
      <c r="J224" s="7"/>
      <c r="K224" s="7"/>
      <c r="L224" s="7"/>
    </row>
    <row r="225" spans="1:11" ht="12.75">
      <c r="A225" s="1" t="s">
        <v>0</v>
      </c>
      <c r="B225" s="2"/>
      <c r="C225" s="3"/>
      <c r="D225" s="3"/>
      <c r="E225" s="2"/>
      <c r="F225" s="2"/>
      <c r="G225" s="52"/>
      <c r="H225" s="52"/>
      <c r="I225" s="2"/>
      <c r="J225" s="2"/>
      <c r="K225" s="4" t="s">
        <v>157</v>
      </c>
    </row>
    <row r="226" spans="1:11" ht="12.75">
      <c r="A226" s="6" t="s">
        <v>2</v>
      </c>
      <c r="B226" s="7"/>
      <c r="C226" s="8"/>
      <c r="D226" s="8"/>
      <c r="E226" s="7"/>
      <c r="F226" s="7"/>
      <c r="G226" s="58"/>
      <c r="H226" s="58"/>
      <c r="I226" s="7"/>
      <c r="J226" s="7"/>
      <c r="K226" s="9"/>
    </row>
    <row r="227" spans="1:11" ht="12.75">
      <c r="A227" s="6" t="s">
        <v>3</v>
      </c>
      <c r="B227" s="7"/>
      <c r="C227" s="8"/>
      <c r="D227" s="8"/>
      <c r="E227" s="7"/>
      <c r="F227" s="7"/>
      <c r="G227" s="58"/>
      <c r="H227" s="58"/>
      <c r="I227" s="7"/>
      <c r="J227" s="7"/>
      <c r="K227" s="9"/>
    </row>
    <row r="228" spans="1:11" ht="15" customHeight="1">
      <c r="A228" s="10" t="s">
        <v>4</v>
      </c>
      <c r="B228" s="11"/>
      <c r="C228" s="11"/>
      <c r="D228" s="11"/>
      <c r="E228" s="11"/>
      <c r="F228" s="11"/>
      <c r="G228" s="82"/>
      <c r="H228" s="82"/>
      <c r="I228" s="11"/>
      <c r="J228" s="11"/>
      <c r="K228" s="12"/>
    </row>
    <row r="229" spans="1:11" ht="15.75" customHeight="1">
      <c r="A229" s="13"/>
      <c r="B229" s="2"/>
      <c r="C229" s="71" t="s">
        <v>147</v>
      </c>
      <c r="D229" s="72"/>
      <c r="E229" s="72"/>
      <c r="F229" s="71" t="s">
        <v>148</v>
      </c>
      <c r="G229" s="72"/>
      <c r="H229" s="73"/>
      <c r="I229" s="18"/>
      <c r="K229" s="9"/>
    </row>
    <row r="230" spans="1:11" ht="11.25">
      <c r="A230" s="18"/>
      <c r="B230" s="9"/>
      <c r="C230" s="74"/>
      <c r="D230" s="75" t="s">
        <v>5</v>
      </c>
      <c r="E230" s="75" t="s">
        <v>5</v>
      </c>
      <c r="F230" s="76"/>
      <c r="G230" s="75" t="s">
        <v>5</v>
      </c>
      <c r="H230" s="77" t="s">
        <v>5</v>
      </c>
      <c r="I230" s="18"/>
      <c r="K230" s="9"/>
    </row>
    <row r="231" spans="1:11" ht="11.25" customHeight="1">
      <c r="A231" s="78"/>
      <c r="B231" s="20" t="s">
        <v>156</v>
      </c>
      <c r="C231" s="74"/>
      <c r="D231" s="75" t="s">
        <v>7</v>
      </c>
      <c r="E231" s="75" t="s">
        <v>8</v>
      </c>
      <c r="F231" s="76"/>
      <c r="G231" s="75" t="s">
        <v>7</v>
      </c>
      <c r="H231" s="77" t="s">
        <v>8</v>
      </c>
      <c r="I231" s="18"/>
      <c r="K231" s="9"/>
    </row>
    <row r="232" spans="1:11" ht="11.25">
      <c r="A232" s="24"/>
      <c r="B232" s="12"/>
      <c r="C232" s="79" t="s">
        <v>9</v>
      </c>
      <c r="D232" s="79" t="s">
        <v>10</v>
      </c>
      <c r="E232" s="79" t="s">
        <v>10</v>
      </c>
      <c r="F232" s="80" t="s">
        <v>9</v>
      </c>
      <c r="G232" s="79" t="s">
        <v>10</v>
      </c>
      <c r="H232" s="81" t="s">
        <v>10</v>
      </c>
      <c r="I232" s="18"/>
      <c r="K232" s="9"/>
    </row>
    <row r="233" spans="1:11" ht="11.25">
      <c r="A233" s="18" t="str">
        <f>"6."</f>
        <v>6.</v>
      </c>
      <c r="B233" s="98" t="s">
        <v>53</v>
      </c>
      <c r="C233" s="18"/>
      <c r="D233" s="93"/>
      <c r="E233" s="93"/>
      <c r="F233" s="18"/>
      <c r="G233" s="93"/>
      <c r="H233" s="99"/>
      <c r="I233" s="18"/>
      <c r="J233" s="7"/>
      <c r="K233" s="9"/>
    </row>
    <row r="234" spans="1:11" ht="11.25">
      <c r="A234" s="18"/>
      <c r="B234" s="98" t="s">
        <v>158</v>
      </c>
      <c r="C234" s="18">
        <v>43</v>
      </c>
      <c r="D234" s="100">
        <v>0.3739130434782609</v>
      </c>
      <c r="E234" s="100">
        <v>0.37719298245614036</v>
      </c>
      <c r="F234" s="18">
        <v>89</v>
      </c>
      <c r="G234" s="100">
        <v>0.3991031390134529</v>
      </c>
      <c r="H234" s="30">
        <v>0.3991031390134529</v>
      </c>
      <c r="I234" s="18"/>
      <c r="J234" s="7"/>
      <c r="K234" s="9"/>
    </row>
    <row r="235" spans="1:11" ht="11.25">
      <c r="A235" s="18"/>
      <c r="B235" s="98" t="s">
        <v>55</v>
      </c>
      <c r="C235" s="18">
        <v>36</v>
      </c>
      <c r="D235" s="100">
        <v>0.3130434782608696</v>
      </c>
      <c r="E235" s="100">
        <v>0.3157894736842105</v>
      </c>
      <c r="F235" s="18">
        <v>78</v>
      </c>
      <c r="G235" s="100">
        <v>0.34977578475336324</v>
      </c>
      <c r="H235" s="30">
        <v>0.34977578475336324</v>
      </c>
      <c r="I235" s="18"/>
      <c r="J235" s="7"/>
      <c r="K235" s="9"/>
    </row>
    <row r="236" spans="1:11" ht="11.25">
      <c r="A236" s="18"/>
      <c r="B236" s="98" t="s">
        <v>56</v>
      </c>
      <c r="C236" s="18">
        <v>35</v>
      </c>
      <c r="D236" s="100">
        <v>0.30434782608695654</v>
      </c>
      <c r="E236" s="100">
        <v>0.30701754385964913</v>
      </c>
      <c r="F236" s="18">
        <v>51</v>
      </c>
      <c r="G236" s="100">
        <v>0.22869955156950672</v>
      </c>
      <c r="H236" s="30">
        <v>0.22869955156950672</v>
      </c>
      <c r="I236" s="18"/>
      <c r="J236" s="7"/>
      <c r="K236" s="9"/>
    </row>
    <row r="237" spans="1:11" ht="11.25">
      <c r="A237" s="18"/>
      <c r="B237" s="98" t="s">
        <v>57</v>
      </c>
      <c r="C237" s="18">
        <v>0</v>
      </c>
      <c r="D237" s="100">
        <v>0</v>
      </c>
      <c r="E237" s="100">
        <v>0</v>
      </c>
      <c r="F237" s="18">
        <v>5</v>
      </c>
      <c r="G237" s="100">
        <v>0.02242152466367713</v>
      </c>
      <c r="H237" s="30">
        <v>0.02242152466367713</v>
      </c>
      <c r="I237" s="18"/>
      <c r="J237" s="7"/>
      <c r="K237" s="9"/>
    </row>
    <row r="238" spans="1:11" ht="11.25">
      <c r="A238" s="24"/>
      <c r="B238" s="57" t="s">
        <v>18</v>
      </c>
      <c r="C238" s="24">
        <v>1</v>
      </c>
      <c r="D238" s="28">
        <v>0.008695652173913044</v>
      </c>
      <c r="E238" s="101" t="s">
        <v>19</v>
      </c>
      <c r="F238" s="24">
        <v>0</v>
      </c>
      <c r="G238" s="28">
        <v>0</v>
      </c>
      <c r="H238" s="39" t="s">
        <v>19</v>
      </c>
      <c r="I238" s="18"/>
      <c r="J238" s="7"/>
      <c r="K238" s="9"/>
    </row>
    <row r="239" spans="1:11" ht="11.25">
      <c r="A239" s="18" t="str">
        <f>"7."</f>
        <v>7.</v>
      </c>
      <c r="B239" s="98" t="s">
        <v>58</v>
      </c>
      <c r="C239" s="13"/>
      <c r="D239" s="52"/>
      <c r="E239" s="53"/>
      <c r="G239" s="93"/>
      <c r="H239" s="99"/>
      <c r="K239" s="9"/>
    </row>
    <row r="240" spans="1:11" ht="11.25">
      <c r="A240" s="18"/>
      <c r="B240" s="98" t="s">
        <v>59</v>
      </c>
      <c r="C240" s="18" t="s">
        <v>159</v>
      </c>
      <c r="D240" s="7"/>
      <c r="E240" s="9"/>
      <c r="F240" s="18" t="s">
        <v>160</v>
      </c>
      <c r="G240" s="7"/>
      <c r="H240" s="9"/>
      <c r="K240" s="9"/>
    </row>
    <row r="241" spans="1:11" ht="11.25">
      <c r="A241" s="18"/>
      <c r="B241" s="55" t="s">
        <v>61</v>
      </c>
      <c r="C241" s="18">
        <v>6</v>
      </c>
      <c r="D241" s="29">
        <v>0.056074766355140186</v>
      </c>
      <c r="E241" s="30">
        <v>0.0594059405940594</v>
      </c>
      <c r="F241" s="5">
        <v>12</v>
      </c>
      <c r="G241" s="100">
        <v>0.058823529411764705</v>
      </c>
      <c r="H241" s="30">
        <v>0.061224489795918366</v>
      </c>
      <c r="K241" s="9"/>
    </row>
    <row r="242" spans="1:11" ht="11.25">
      <c r="A242" s="18"/>
      <c r="B242" s="55" t="s">
        <v>62</v>
      </c>
      <c r="C242" s="18">
        <v>3</v>
      </c>
      <c r="D242" s="29">
        <v>0.028037383177570093</v>
      </c>
      <c r="E242" s="30">
        <v>0.0297029702970297</v>
      </c>
      <c r="F242" s="5">
        <v>23</v>
      </c>
      <c r="G242" s="100">
        <v>0.11274509803921569</v>
      </c>
      <c r="H242" s="30">
        <v>0.11734693877551021</v>
      </c>
      <c r="K242" s="9"/>
    </row>
    <row r="243" spans="1:11" ht="11.25">
      <c r="A243" s="18"/>
      <c r="B243" s="55" t="s">
        <v>63</v>
      </c>
      <c r="C243" s="18">
        <v>13</v>
      </c>
      <c r="D243" s="29">
        <v>0.12149532710280374</v>
      </c>
      <c r="E243" s="30">
        <v>0.12871287128712872</v>
      </c>
      <c r="F243" s="5">
        <v>27</v>
      </c>
      <c r="G243" s="100">
        <v>0.1323529411764706</v>
      </c>
      <c r="H243" s="30">
        <v>0.1377551020408163</v>
      </c>
      <c r="K243" s="9"/>
    </row>
    <row r="244" spans="1:11" ht="11.25">
      <c r="A244" s="18"/>
      <c r="B244" s="55" t="s">
        <v>64</v>
      </c>
      <c r="C244" s="18">
        <v>6</v>
      </c>
      <c r="D244" s="29">
        <v>0.056074766355140186</v>
      </c>
      <c r="E244" s="30">
        <v>0.0594059405940594</v>
      </c>
      <c r="F244" s="5">
        <v>33</v>
      </c>
      <c r="G244" s="100">
        <v>0.16176470588235295</v>
      </c>
      <c r="H244" s="30">
        <v>0.1683673469387755</v>
      </c>
      <c r="K244" s="9"/>
    </row>
    <row r="245" spans="1:11" ht="11.25">
      <c r="A245" s="18"/>
      <c r="B245" s="55" t="s">
        <v>65</v>
      </c>
      <c r="C245" s="18">
        <v>18</v>
      </c>
      <c r="D245" s="29">
        <v>0.16822429906542055</v>
      </c>
      <c r="E245" s="30">
        <v>0.1782178217821782</v>
      </c>
      <c r="F245" s="5">
        <v>28</v>
      </c>
      <c r="G245" s="100">
        <v>0.13725490196078433</v>
      </c>
      <c r="H245" s="30">
        <v>0.14285714285714285</v>
      </c>
      <c r="K245" s="9"/>
    </row>
    <row r="246" spans="1:11" ht="11.25">
      <c r="A246" s="18"/>
      <c r="B246" s="55" t="s">
        <v>66</v>
      </c>
      <c r="C246" s="18">
        <v>11</v>
      </c>
      <c r="D246" s="29">
        <v>0.102803738317757</v>
      </c>
      <c r="E246" s="30">
        <v>0.10891089108910891</v>
      </c>
      <c r="F246" s="5">
        <v>18</v>
      </c>
      <c r="G246" s="100">
        <v>0.08823529411764706</v>
      </c>
      <c r="H246" s="30">
        <v>0.09183673469387756</v>
      </c>
      <c r="K246" s="9"/>
    </row>
    <row r="247" spans="1:11" ht="11.25">
      <c r="A247" s="18"/>
      <c r="B247" s="55" t="s">
        <v>67</v>
      </c>
      <c r="C247" s="18">
        <v>44</v>
      </c>
      <c r="D247" s="29">
        <v>0.411214953271028</v>
      </c>
      <c r="E247" s="30">
        <v>0.43564356435643564</v>
      </c>
      <c r="F247" s="5">
        <v>55</v>
      </c>
      <c r="G247" s="100">
        <v>0.2696078431372549</v>
      </c>
      <c r="H247" s="30">
        <v>0.28061224489795916</v>
      </c>
      <c r="K247" s="9"/>
    </row>
    <row r="248" spans="1:11" ht="10.5" customHeight="1">
      <c r="A248" s="18"/>
      <c r="B248" s="55" t="s">
        <v>68</v>
      </c>
      <c r="C248" s="18">
        <v>6</v>
      </c>
      <c r="D248" s="29">
        <v>0.056074766355140186</v>
      </c>
      <c r="E248" s="40" t="s">
        <v>19</v>
      </c>
      <c r="F248" s="5">
        <v>8</v>
      </c>
      <c r="G248" s="100">
        <v>0.0392156862745098</v>
      </c>
      <c r="H248" s="40" t="s">
        <v>19</v>
      </c>
      <c r="K248" s="9"/>
    </row>
    <row r="249" spans="1:11" ht="11.25" customHeight="1">
      <c r="A249" s="18"/>
      <c r="B249" s="55"/>
      <c r="C249" s="18"/>
      <c r="D249" s="58"/>
      <c r="E249" s="59"/>
      <c r="G249" s="93"/>
      <c r="H249" s="99"/>
      <c r="K249" s="9"/>
    </row>
    <row r="250" spans="1:11" ht="11.25">
      <c r="A250" s="18"/>
      <c r="B250" s="55" t="s">
        <v>69</v>
      </c>
      <c r="C250" s="18" t="s">
        <v>161</v>
      </c>
      <c r="D250" s="7"/>
      <c r="E250" s="9"/>
      <c r="F250" s="18" t="s">
        <v>162</v>
      </c>
      <c r="G250" s="7"/>
      <c r="H250" s="9"/>
      <c r="K250" s="9"/>
    </row>
    <row r="251" spans="1:11" ht="11.25">
      <c r="A251" s="18"/>
      <c r="B251" s="55" t="s">
        <v>71</v>
      </c>
      <c r="C251" s="18">
        <v>4</v>
      </c>
      <c r="D251" s="29">
        <v>0.5</v>
      </c>
      <c r="E251" s="30">
        <v>0.5714285714285714</v>
      </c>
      <c r="F251" s="5">
        <v>9</v>
      </c>
      <c r="G251" s="100">
        <v>0.47368421052631576</v>
      </c>
      <c r="H251" s="30">
        <v>0.5625</v>
      </c>
      <c r="K251" s="9"/>
    </row>
    <row r="252" spans="1:11" ht="11.25">
      <c r="A252" s="18"/>
      <c r="B252" s="55" t="s">
        <v>72</v>
      </c>
      <c r="C252" s="18">
        <v>0</v>
      </c>
      <c r="D252" s="29">
        <v>0</v>
      </c>
      <c r="E252" s="30">
        <v>0</v>
      </c>
      <c r="F252" s="5">
        <v>1</v>
      </c>
      <c r="G252" s="100">
        <v>0.05263157894736842</v>
      </c>
      <c r="H252" s="30">
        <v>0.0625</v>
      </c>
      <c r="K252" s="9"/>
    </row>
    <row r="253" spans="1:11" ht="11.25">
      <c r="A253" s="18"/>
      <c r="B253" s="55" t="s">
        <v>62</v>
      </c>
      <c r="C253" s="18">
        <v>1</v>
      </c>
      <c r="D253" s="29">
        <v>0.125</v>
      </c>
      <c r="E253" s="30">
        <v>0.14285714285714285</v>
      </c>
      <c r="F253" s="5">
        <v>0</v>
      </c>
      <c r="G253" s="100">
        <v>0</v>
      </c>
      <c r="H253" s="30">
        <v>0</v>
      </c>
      <c r="K253" s="9"/>
    </row>
    <row r="254" spans="1:11" ht="11.25">
      <c r="A254" s="18"/>
      <c r="B254" s="55" t="s">
        <v>63</v>
      </c>
      <c r="C254" s="18">
        <v>2</v>
      </c>
      <c r="D254" s="29">
        <v>0.25</v>
      </c>
      <c r="E254" s="30">
        <v>0.2857142857142857</v>
      </c>
      <c r="F254" s="5">
        <v>3</v>
      </c>
      <c r="G254" s="100">
        <v>0.15789473684210525</v>
      </c>
      <c r="H254" s="30">
        <v>0.1875</v>
      </c>
      <c r="K254" s="9"/>
    </row>
    <row r="255" spans="1:11" ht="11.25">
      <c r="A255" s="18"/>
      <c r="B255" s="55" t="s">
        <v>73</v>
      </c>
      <c r="C255" s="18">
        <v>0</v>
      </c>
      <c r="D255" s="29">
        <v>0</v>
      </c>
      <c r="E255" s="30">
        <v>0</v>
      </c>
      <c r="F255" s="5">
        <v>3</v>
      </c>
      <c r="G255" s="100">
        <v>0.15789473684210525</v>
      </c>
      <c r="H255" s="30">
        <v>0.1875</v>
      </c>
      <c r="K255" s="9"/>
    </row>
    <row r="256" spans="1:11" ht="11.25">
      <c r="A256" s="24"/>
      <c r="B256" s="57" t="s">
        <v>68</v>
      </c>
      <c r="C256" s="24">
        <v>1</v>
      </c>
      <c r="D256" s="28">
        <v>0.125</v>
      </c>
      <c r="E256" s="39" t="s">
        <v>19</v>
      </c>
      <c r="F256" s="11">
        <v>3</v>
      </c>
      <c r="G256" s="28">
        <v>0.15789473684210525</v>
      </c>
      <c r="H256" s="39" t="s">
        <v>19</v>
      </c>
      <c r="K256" s="9"/>
    </row>
    <row r="257" spans="1:11" ht="11.25">
      <c r="A257" s="61" t="s">
        <v>74</v>
      </c>
      <c r="B257" s="51" t="s">
        <v>75</v>
      </c>
      <c r="C257" s="102"/>
      <c r="D257" s="52"/>
      <c r="E257" s="53"/>
      <c r="F257" s="58"/>
      <c r="G257" s="93"/>
      <c r="H257" s="59"/>
      <c r="K257" s="9"/>
    </row>
    <row r="258" spans="1:11" ht="11.25">
      <c r="A258" s="18"/>
      <c r="B258" s="65" t="s">
        <v>76</v>
      </c>
      <c r="C258" s="18">
        <v>13</v>
      </c>
      <c r="D258" s="58">
        <v>0.11304347826086956</v>
      </c>
      <c r="E258" s="59">
        <v>0.11504424778761062</v>
      </c>
      <c r="F258" s="7">
        <v>49</v>
      </c>
      <c r="G258" s="93">
        <v>0.21973094170403587</v>
      </c>
      <c r="H258" s="59">
        <v>0.21973094170403587</v>
      </c>
      <c r="K258" s="9"/>
    </row>
    <row r="259" spans="1:11" ht="11.25">
      <c r="A259" s="18"/>
      <c r="B259" s="65" t="s">
        <v>77</v>
      </c>
      <c r="C259" s="18">
        <v>51</v>
      </c>
      <c r="D259" s="58">
        <v>0.4434782608695652</v>
      </c>
      <c r="E259" s="59">
        <v>0.45132743362831856</v>
      </c>
      <c r="F259" s="7">
        <v>78</v>
      </c>
      <c r="G259" s="93">
        <v>0.34977578475336324</v>
      </c>
      <c r="H259" s="59">
        <v>0.34977578475336324</v>
      </c>
      <c r="K259" s="9"/>
    </row>
    <row r="260" spans="1:11" ht="11.25">
      <c r="A260" s="18"/>
      <c r="B260" s="65" t="s">
        <v>78</v>
      </c>
      <c r="C260" s="18">
        <v>37</v>
      </c>
      <c r="D260" s="58">
        <v>0.3217391304347826</v>
      </c>
      <c r="E260" s="59">
        <v>0.3274336283185841</v>
      </c>
      <c r="F260" s="7">
        <v>83</v>
      </c>
      <c r="G260" s="93">
        <v>0.3721973094170404</v>
      </c>
      <c r="H260" s="59">
        <v>0.3721973094170404</v>
      </c>
      <c r="K260" s="9"/>
    </row>
    <row r="261" spans="1:11" ht="11.25">
      <c r="A261" s="18"/>
      <c r="B261" s="65" t="s">
        <v>79</v>
      </c>
      <c r="C261" s="18">
        <v>6</v>
      </c>
      <c r="D261" s="58">
        <v>0.05217391304347826</v>
      </c>
      <c r="E261" s="59">
        <v>0.05309734513274336</v>
      </c>
      <c r="F261" s="7">
        <v>9</v>
      </c>
      <c r="G261" s="93">
        <v>0.04035874439461883</v>
      </c>
      <c r="H261" s="59">
        <v>0.04035874439461883</v>
      </c>
      <c r="K261" s="9"/>
    </row>
    <row r="262" spans="1:11" ht="11.25">
      <c r="A262" s="18"/>
      <c r="B262" s="65" t="s">
        <v>80</v>
      </c>
      <c r="C262" s="18">
        <v>3</v>
      </c>
      <c r="D262" s="58">
        <v>0.02608695652173913</v>
      </c>
      <c r="E262" s="59">
        <v>0.02654867256637168</v>
      </c>
      <c r="F262" s="7">
        <v>2</v>
      </c>
      <c r="G262" s="93">
        <v>0.008968609865470852</v>
      </c>
      <c r="H262" s="59">
        <v>0.008968609865470852</v>
      </c>
      <c r="K262" s="9"/>
    </row>
    <row r="263" spans="1:11" ht="11.25">
      <c r="A263" s="18"/>
      <c r="B263" s="65" t="s">
        <v>81</v>
      </c>
      <c r="C263" s="18">
        <v>3</v>
      </c>
      <c r="D263" s="58">
        <v>0.02608695652173913</v>
      </c>
      <c r="E263" s="59">
        <v>0.02654867256637168</v>
      </c>
      <c r="F263" s="7">
        <v>2</v>
      </c>
      <c r="G263" s="93">
        <v>0.008968609865470852</v>
      </c>
      <c r="H263" s="59">
        <v>0.008968609865470852</v>
      </c>
      <c r="K263" s="9"/>
    </row>
    <row r="264" spans="1:11" ht="11.25">
      <c r="A264" s="24"/>
      <c r="B264" s="66" t="s">
        <v>18</v>
      </c>
      <c r="C264" s="24">
        <v>2</v>
      </c>
      <c r="D264" s="28">
        <v>0.017391304347826087</v>
      </c>
      <c r="E264" s="39" t="s">
        <v>19</v>
      </c>
      <c r="F264" s="11">
        <v>0</v>
      </c>
      <c r="G264" s="28">
        <v>0</v>
      </c>
      <c r="H264" s="39" t="s">
        <v>19</v>
      </c>
      <c r="K264" s="9"/>
    </row>
    <row r="265" spans="1:11" ht="16.5" customHeight="1">
      <c r="A265" s="18" t="s">
        <v>82</v>
      </c>
      <c r="B265" s="5" t="s">
        <v>163</v>
      </c>
      <c r="D265" s="93"/>
      <c r="E265" s="103"/>
      <c r="G265" s="93"/>
      <c r="H265" s="99"/>
      <c r="K265" s="9"/>
    </row>
    <row r="266" spans="1:11" ht="6" customHeight="1">
      <c r="A266" s="24"/>
      <c r="B266" s="11"/>
      <c r="C266" s="11"/>
      <c r="D266" s="82"/>
      <c r="E266" s="83"/>
      <c r="F266" s="11"/>
      <c r="G266" s="82"/>
      <c r="H266" s="84"/>
      <c r="I266" s="11"/>
      <c r="J266" s="11"/>
      <c r="K266" s="12"/>
    </row>
    <row r="267" spans="1:11" ht="12.75">
      <c r="A267" s="1" t="s">
        <v>0</v>
      </c>
      <c r="B267" s="2"/>
      <c r="C267" s="3"/>
      <c r="D267" s="3"/>
      <c r="E267" s="2"/>
      <c r="F267" s="2"/>
      <c r="G267" s="52"/>
      <c r="H267" s="52"/>
      <c r="I267" s="2"/>
      <c r="J267" s="2"/>
      <c r="K267" s="4" t="s">
        <v>164</v>
      </c>
    </row>
    <row r="268" spans="1:11" ht="12.75">
      <c r="A268" s="6" t="s">
        <v>2</v>
      </c>
      <c r="B268" s="7"/>
      <c r="C268" s="8"/>
      <c r="D268" s="8"/>
      <c r="E268" s="7"/>
      <c r="F268" s="7"/>
      <c r="G268" s="58"/>
      <c r="H268" s="58"/>
      <c r="I268" s="7"/>
      <c r="J268" s="7"/>
      <c r="K268" s="9"/>
    </row>
    <row r="269" spans="1:11" ht="12.75">
      <c r="A269" s="6" t="s">
        <v>3</v>
      </c>
      <c r="B269" s="7"/>
      <c r="C269" s="8"/>
      <c r="D269" s="8"/>
      <c r="E269" s="7"/>
      <c r="F269" s="7"/>
      <c r="G269" s="58"/>
      <c r="H269" s="58"/>
      <c r="I269" s="7"/>
      <c r="J269" s="7"/>
      <c r="K269" s="9"/>
    </row>
    <row r="270" spans="1:11" ht="15" customHeight="1">
      <c r="A270" s="10" t="s">
        <v>4</v>
      </c>
      <c r="B270" s="11"/>
      <c r="C270" s="11"/>
      <c r="D270" s="11"/>
      <c r="E270" s="11"/>
      <c r="F270" s="11"/>
      <c r="G270" s="82"/>
      <c r="H270" s="82"/>
      <c r="I270" s="11"/>
      <c r="J270" s="11"/>
      <c r="K270" s="12"/>
    </row>
    <row r="271" spans="1:11" ht="15.75" customHeight="1">
      <c r="A271" s="13"/>
      <c r="B271" s="2"/>
      <c r="C271" s="71" t="s">
        <v>147</v>
      </c>
      <c r="D271" s="72"/>
      <c r="E271" s="72"/>
      <c r="F271" s="71" t="s">
        <v>148</v>
      </c>
      <c r="G271" s="72"/>
      <c r="H271" s="73"/>
      <c r="I271" s="18"/>
      <c r="K271" s="9"/>
    </row>
    <row r="272" spans="1:11" ht="11.25">
      <c r="A272" s="18"/>
      <c r="B272" s="9"/>
      <c r="C272" s="74"/>
      <c r="D272" s="75" t="s">
        <v>5</v>
      </c>
      <c r="E272" s="75" t="s">
        <v>5</v>
      </c>
      <c r="F272" s="76"/>
      <c r="G272" s="75" t="s">
        <v>5</v>
      </c>
      <c r="H272" s="77" t="s">
        <v>5</v>
      </c>
      <c r="I272" s="18"/>
      <c r="K272" s="9"/>
    </row>
    <row r="273" spans="1:11" ht="11.25" customHeight="1">
      <c r="A273" s="78"/>
      <c r="B273" s="20" t="s">
        <v>156</v>
      </c>
      <c r="C273" s="74"/>
      <c r="D273" s="75" t="s">
        <v>7</v>
      </c>
      <c r="E273" s="75" t="s">
        <v>8</v>
      </c>
      <c r="F273" s="76"/>
      <c r="G273" s="75" t="s">
        <v>7</v>
      </c>
      <c r="H273" s="77" t="s">
        <v>8</v>
      </c>
      <c r="I273" s="18"/>
      <c r="K273" s="9"/>
    </row>
    <row r="274" spans="1:11" ht="11.25">
      <c r="A274" s="24"/>
      <c r="B274" s="12"/>
      <c r="C274" s="79" t="s">
        <v>9</v>
      </c>
      <c r="D274" s="79" t="s">
        <v>10</v>
      </c>
      <c r="E274" s="79" t="s">
        <v>10</v>
      </c>
      <c r="F274" s="80" t="s">
        <v>9</v>
      </c>
      <c r="G274" s="79" t="s">
        <v>10</v>
      </c>
      <c r="H274" s="81" t="s">
        <v>10</v>
      </c>
      <c r="I274" s="18"/>
      <c r="K274" s="9"/>
    </row>
    <row r="275" spans="1:11" ht="11.25">
      <c r="A275" s="18" t="str">
        <f>"9a."</f>
        <v>9a.</v>
      </c>
      <c r="B275" s="55" t="s">
        <v>85</v>
      </c>
      <c r="C275" s="18"/>
      <c r="D275" s="29"/>
      <c r="E275" s="40"/>
      <c r="G275" s="29"/>
      <c r="H275" s="99"/>
      <c r="K275" s="9"/>
    </row>
    <row r="276" spans="1:11" ht="11.25">
      <c r="A276" s="18"/>
      <c r="B276" s="55" t="s">
        <v>86</v>
      </c>
      <c r="C276" s="18">
        <v>16</v>
      </c>
      <c r="D276" s="58">
        <v>0.1391304347826087</v>
      </c>
      <c r="E276" s="59">
        <v>0.14414414414414414</v>
      </c>
      <c r="F276" s="5">
        <v>13</v>
      </c>
      <c r="G276" s="93">
        <v>0.05829596412556054</v>
      </c>
      <c r="H276" s="59">
        <v>0.058823529411764705</v>
      </c>
      <c r="K276" s="9"/>
    </row>
    <row r="277" spans="1:11" ht="11.25">
      <c r="A277" s="18"/>
      <c r="B277" s="55" t="s">
        <v>87</v>
      </c>
      <c r="C277" s="18">
        <v>8</v>
      </c>
      <c r="D277" s="58">
        <v>0.06956521739130435</v>
      </c>
      <c r="E277" s="59">
        <v>0.07207207207207207</v>
      </c>
      <c r="F277" s="5">
        <v>17</v>
      </c>
      <c r="G277" s="93">
        <v>0.07623318385650224</v>
      </c>
      <c r="H277" s="59">
        <v>0.07692307692307693</v>
      </c>
      <c r="K277" s="9"/>
    </row>
    <row r="278" spans="1:11" ht="11.25">
      <c r="A278" s="18"/>
      <c r="B278" s="55" t="s">
        <v>88</v>
      </c>
      <c r="C278" s="18">
        <v>10</v>
      </c>
      <c r="D278" s="58">
        <v>0.08695652173913043</v>
      </c>
      <c r="E278" s="59">
        <v>0.09009009009009009</v>
      </c>
      <c r="F278" s="5">
        <v>17</v>
      </c>
      <c r="G278" s="93">
        <v>0.07623318385650224</v>
      </c>
      <c r="H278" s="59">
        <v>0.07692307692307693</v>
      </c>
      <c r="K278" s="9"/>
    </row>
    <row r="279" spans="1:11" ht="11.25">
      <c r="A279" s="18"/>
      <c r="B279" s="55" t="s">
        <v>89</v>
      </c>
      <c r="C279" s="18">
        <v>16</v>
      </c>
      <c r="D279" s="58">
        <v>0.1391304347826087</v>
      </c>
      <c r="E279" s="59">
        <v>0.14414414414414414</v>
      </c>
      <c r="F279" s="5">
        <v>12</v>
      </c>
      <c r="G279" s="93">
        <v>0.053811659192825115</v>
      </c>
      <c r="H279" s="59">
        <v>0.05429864253393665</v>
      </c>
      <c r="K279" s="9"/>
    </row>
    <row r="280" spans="1:11" ht="11.25">
      <c r="A280" s="18"/>
      <c r="B280" s="55" t="s">
        <v>90</v>
      </c>
      <c r="C280" s="18">
        <v>2</v>
      </c>
      <c r="D280" s="58">
        <v>0.017391304347826087</v>
      </c>
      <c r="E280" s="59">
        <v>0.018018018018018018</v>
      </c>
      <c r="F280" s="5">
        <v>2</v>
      </c>
      <c r="G280" s="93">
        <v>0.008968609865470852</v>
      </c>
      <c r="H280" s="59">
        <v>0.00904977375565611</v>
      </c>
      <c r="K280" s="9"/>
    </row>
    <row r="281" spans="1:11" ht="11.25">
      <c r="A281" s="18"/>
      <c r="B281" s="55" t="s">
        <v>91</v>
      </c>
      <c r="C281" s="18">
        <v>0</v>
      </c>
      <c r="D281" s="58">
        <v>0</v>
      </c>
      <c r="E281" s="59">
        <v>0</v>
      </c>
      <c r="F281" s="5">
        <v>0</v>
      </c>
      <c r="G281" s="93">
        <v>0</v>
      </c>
      <c r="H281" s="59">
        <v>0</v>
      </c>
      <c r="K281" s="9"/>
    </row>
    <row r="282" spans="1:11" ht="11.25">
      <c r="A282" s="18"/>
      <c r="B282" s="55" t="s">
        <v>92</v>
      </c>
      <c r="C282" s="18">
        <v>9</v>
      </c>
      <c r="D282" s="58">
        <v>0.0782608695652174</v>
      </c>
      <c r="E282" s="59">
        <v>0.08108108108108109</v>
      </c>
      <c r="F282" s="5">
        <v>4</v>
      </c>
      <c r="G282" s="93">
        <v>0.017937219730941704</v>
      </c>
      <c r="H282" s="59">
        <v>0.01809954751131222</v>
      </c>
      <c r="K282" s="9"/>
    </row>
    <row r="283" spans="1:11" ht="11.25">
      <c r="A283" s="18"/>
      <c r="B283" s="55" t="s">
        <v>93</v>
      </c>
      <c r="C283" s="18">
        <v>1</v>
      </c>
      <c r="D283" s="58">
        <v>0.008695652173913044</v>
      </c>
      <c r="E283" s="59">
        <v>0.009009009009009009</v>
      </c>
      <c r="F283" s="5">
        <v>8</v>
      </c>
      <c r="G283" s="93">
        <v>0.03587443946188341</v>
      </c>
      <c r="H283" s="59">
        <v>0.03619909502262444</v>
      </c>
      <c r="K283" s="9"/>
    </row>
    <row r="284" spans="1:11" ht="11.25">
      <c r="A284" s="18"/>
      <c r="B284" s="55" t="s">
        <v>94</v>
      </c>
      <c r="C284" s="18">
        <v>3</v>
      </c>
      <c r="D284" s="58">
        <v>0.02608695652173913</v>
      </c>
      <c r="E284" s="59">
        <v>0.02702702702702703</v>
      </c>
      <c r="F284" s="5">
        <v>1</v>
      </c>
      <c r="G284" s="93">
        <v>0.004484304932735426</v>
      </c>
      <c r="H284" s="59">
        <v>0.004524886877828055</v>
      </c>
      <c r="K284" s="9"/>
    </row>
    <row r="285" spans="1:11" ht="11.25">
      <c r="A285" s="18"/>
      <c r="B285" s="55" t="s">
        <v>95</v>
      </c>
      <c r="C285" s="18">
        <v>0</v>
      </c>
      <c r="D285" s="58">
        <v>0</v>
      </c>
      <c r="E285" s="59">
        <v>0</v>
      </c>
      <c r="F285" s="5">
        <v>2</v>
      </c>
      <c r="G285" s="93">
        <v>0.008968609865470852</v>
      </c>
      <c r="H285" s="59">
        <v>0.00904977375565611</v>
      </c>
      <c r="K285" s="9"/>
    </row>
    <row r="286" spans="1:11" ht="11.25">
      <c r="A286" s="18"/>
      <c r="B286" s="55" t="s">
        <v>96</v>
      </c>
      <c r="C286" s="18">
        <v>2</v>
      </c>
      <c r="D286" s="58">
        <v>0.017391304347826087</v>
      </c>
      <c r="E286" s="59">
        <v>0.018018018018018018</v>
      </c>
      <c r="F286" s="5">
        <v>39</v>
      </c>
      <c r="G286" s="93">
        <v>0.17488789237668162</v>
      </c>
      <c r="H286" s="59">
        <v>0.17647058823529413</v>
      </c>
      <c r="K286" s="9"/>
    </row>
    <row r="287" spans="1:11" ht="11.25">
      <c r="A287" s="18"/>
      <c r="B287" s="55" t="s">
        <v>97</v>
      </c>
      <c r="C287" s="18">
        <v>1</v>
      </c>
      <c r="D287" s="58">
        <v>0.008695652173913044</v>
      </c>
      <c r="E287" s="59">
        <v>0.009009009009009009</v>
      </c>
      <c r="F287" s="5">
        <v>8</v>
      </c>
      <c r="G287" s="93">
        <v>0.03587443946188341</v>
      </c>
      <c r="H287" s="59">
        <v>0.03619909502262444</v>
      </c>
      <c r="K287" s="9"/>
    </row>
    <row r="288" spans="1:11" ht="11.25">
      <c r="A288" s="18"/>
      <c r="B288" s="55" t="s">
        <v>98</v>
      </c>
      <c r="C288" s="18">
        <v>1</v>
      </c>
      <c r="D288" s="58">
        <v>0.008695652173913044</v>
      </c>
      <c r="E288" s="59">
        <v>0.009009009009009009</v>
      </c>
      <c r="F288" s="5">
        <v>4</v>
      </c>
      <c r="G288" s="93">
        <v>0.017937219730941704</v>
      </c>
      <c r="H288" s="59">
        <v>0.01809954751131222</v>
      </c>
      <c r="K288" s="9"/>
    </row>
    <row r="289" spans="1:11" ht="11.25">
      <c r="A289" s="18"/>
      <c r="B289" s="55" t="s">
        <v>99</v>
      </c>
      <c r="C289" s="18">
        <v>4</v>
      </c>
      <c r="D289" s="58">
        <v>0.034782608695652174</v>
      </c>
      <c r="E289" s="59">
        <v>0.036036036036036036</v>
      </c>
      <c r="F289" s="5">
        <v>15</v>
      </c>
      <c r="G289" s="93">
        <v>0.06726457399103139</v>
      </c>
      <c r="H289" s="59">
        <v>0.06787330316742081</v>
      </c>
      <c r="K289" s="9"/>
    </row>
    <row r="290" spans="1:11" ht="11.25">
      <c r="A290" s="18"/>
      <c r="B290" s="55" t="s">
        <v>100</v>
      </c>
      <c r="C290" s="18">
        <v>1</v>
      </c>
      <c r="D290" s="58">
        <v>0.008695652173913044</v>
      </c>
      <c r="E290" s="59">
        <v>0.009009009009009009</v>
      </c>
      <c r="F290" s="5">
        <v>1</v>
      </c>
      <c r="G290" s="93">
        <v>0.004484304932735426</v>
      </c>
      <c r="H290" s="59">
        <v>0.004524886877828055</v>
      </c>
      <c r="K290" s="9"/>
    </row>
    <row r="291" spans="1:11" ht="11.25">
      <c r="A291" s="18"/>
      <c r="B291" s="55" t="s">
        <v>101</v>
      </c>
      <c r="C291" s="18">
        <v>0</v>
      </c>
      <c r="D291" s="58">
        <v>0</v>
      </c>
      <c r="E291" s="59">
        <v>0</v>
      </c>
      <c r="F291" s="5">
        <v>1</v>
      </c>
      <c r="G291" s="93">
        <v>0.004484304932735426</v>
      </c>
      <c r="H291" s="59">
        <v>0.004524886877828055</v>
      </c>
      <c r="K291" s="9"/>
    </row>
    <row r="292" spans="1:11" ht="11.25">
      <c r="A292" s="18"/>
      <c r="B292" s="55" t="s">
        <v>102</v>
      </c>
      <c r="C292" s="18">
        <v>0</v>
      </c>
      <c r="D292" s="58">
        <v>0</v>
      </c>
      <c r="E292" s="59">
        <v>0</v>
      </c>
      <c r="F292" s="5">
        <v>5</v>
      </c>
      <c r="G292" s="93">
        <v>0.02242152466367713</v>
      </c>
      <c r="H292" s="59">
        <v>0.02262443438914027</v>
      </c>
      <c r="K292" s="9"/>
    </row>
    <row r="293" spans="1:11" ht="11.25">
      <c r="A293" s="18"/>
      <c r="B293" s="55" t="s">
        <v>103</v>
      </c>
      <c r="C293" s="18">
        <v>1</v>
      </c>
      <c r="D293" s="58">
        <v>0.008695652173913044</v>
      </c>
      <c r="E293" s="59">
        <v>0.009009009009009009</v>
      </c>
      <c r="F293" s="5">
        <v>17</v>
      </c>
      <c r="G293" s="93">
        <v>0.07623318385650224</v>
      </c>
      <c r="H293" s="59">
        <v>0.07692307692307693</v>
      </c>
      <c r="K293" s="9"/>
    </row>
    <row r="294" spans="1:11" ht="11.25">
      <c r="A294" s="18"/>
      <c r="B294" s="55" t="s">
        <v>104</v>
      </c>
      <c r="C294" s="18">
        <v>2</v>
      </c>
      <c r="D294" s="58">
        <v>0.017391304347826087</v>
      </c>
      <c r="E294" s="59">
        <v>0.018018018018018018</v>
      </c>
      <c r="F294" s="5">
        <v>7</v>
      </c>
      <c r="G294" s="93">
        <v>0.03139013452914798</v>
      </c>
      <c r="H294" s="59">
        <v>0.03167420814479638</v>
      </c>
      <c r="K294" s="9"/>
    </row>
    <row r="295" spans="1:11" ht="11.25">
      <c r="A295" s="18"/>
      <c r="B295" s="55" t="s">
        <v>105</v>
      </c>
      <c r="C295" s="18">
        <v>6</v>
      </c>
      <c r="D295" s="58">
        <v>0.05217391304347826</v>
      </c>
      <c r="E295" s="59">
        <v>0.05405405405405406</v>
      </c>
      <c r="F295" s="5">
        <v>3</v>
      </c>
      <c r="G295" s="93">
        <v>0.013452914798206279</v>
      </c>
      <c r="H295" s="59">
        <v>0.013574660633484163</v>
      </c>
      <c r="K295" s="9"/>
    </row>
    <row r="296" spans="1:11" ht="11.25">
      <c r="A296" s="18"/>
      <c r="B296" s="55" t="s">
        <v>106</v>
      </c>
      <c r="C296" s="18">
        <v>2</v>
      </c>
      <c r="D296" s="58">
        <v>0.017391304347826087</v>
      </c>
      <c r="E296" s="59">
        <v>0.018018018018018018</v>
      </c>
      <c r="F296" s="5">
        <v>10</v>
      </c>
      <c r="G296" s="93">
        <v>0.04484304932735426</v>
      </c>
      <c r="H296" s="59">
        <v>0.04524886877828054</v>
      </c>
      <c r="K296" s="9"/>
    </row>
    <row r="297" spans="1:11" ht="11.25">
      <c r="A297" s="18"/>
      <c r="B297" s="55" t="s">
        <v>107</v>
      </c>
      <c r="C297" s="18">
        <v>2</v>
      </c>
      <c r="D297" s="58">
        <v>0.017391304347826087</v>
      </c>
      <c r="E297" s="59">
        <v>0.018018018018018018</v>
      </c>
      <c r="F297" s="5">
        <v>11</v>
      </c>
      <c r="G297" s="93">
        <v>0.04932735426008968</v>
      </c>
      <c r="H297" s="59">
        <v>0.049773755656108594</v>
      </c>
      <c r="K297" s="9"/>
    </row>
    <row r="298" spans="1:11" ht="11.25">
      <c r="A298" s="18"/>
      <c r="B298" s="55" t="s">
        <v>108</v>
      </c>
      <c r="C298" s="18">
        <v>0</v>
      </c>
      <c r="D298" s="58">
        <v>0</v>
      </c>
      <c r="E298" s="59">
        <v>0</v>
      </c>
      <c r="F298" s="5">
        <v>0</v>
      </c>
      <c r="G298" s="93">
        <v>0</v>
      </c>
      <c r="H298" s="59">
        <v>0</v>
      </c>
      <c r="K298" s="9"/>
    </row>
    <row r="299" spans="1:11" ht="11.25">
      <c r="A299" s="18"/>
      <c r="B299" s="55" t="s">
        <v>109</v>
      </c>
      <c r="C299" s="18">
        <v>0</v>
      </c>
      <c r="D299" s="58">
        <v>0</v>
      </c>
      <c r="E299" s="59">
        <v>0</v>
      </c>
      <c r="F299" s="5">
        <v>2</v>
      </c>
      <c r="G299" s="93">
        <v>0.008968609865470852</v>
      </c>
      <c r="H299" s="59">
        <v>0.00904977375565611</v>
      </c>
      <c r="K299" s="9"/>
    </row>
    <row r="300" spans="1:11" ht="11.25">
      <c r="A300" s="18"/>
      <c r="B300" s="55" t="s">
        <v>111</v>
      </c>
      <c r="C300" s="18">
        <v>1</v>
      </c>
      <c r="D300" s="58">
        <v>0.008695652173913044</v>
      </c>
      <c r="E300" s="59">
        <v>0.009009009009009009</v>
      </c>
      <c r="F300" s="5">
        <v>1</v>
      </c>
      <c r="G300" s="93">
        <v>0.004484304932735426</v>
      </c>
      <c r="H300" s="59">
        <v>0.004524886877828055</v>
      </c>
      <c r="K300" s="9"/>
    </row>
    <row r="301" spans="1:11" ht="11.25">
      <c r="A301" s="18"/>
      <c r="B301" s="55" t="s">
        <v>110</v>
      </c>
      <c r="C301" s="18">
        <v>4</v>
      </c>
      <c r="D301" s="58">
        <v>0.034782608695652174</v>
      </c>
      <c r="E301" s="59">
        <v>0.036036036036036036</v>
      </c>
      <c r="F301" s="5">
        <v>4</v>
      </c>
      <c r="G301" s="93">
        <v>0.017937219730941704</v>
      </c>
      <c r="H301" s="59">
        <v>0.01809954751131222</v>
      </c>
      <c r="K301" s="9"/>
    </row>
    <row r="302" spans="1:11" ht="11.25">
      <c r="A302" s="18"/>
      <c r="B302" s="55" t="s">
        <v>112</v>
      </c>
      <c r="C302" s="18">
        <v>10</v>
      </c>
      <c r="D302" s="58">
        <v>0.08695652173913043</v>
      </c>
      <c r="E302" s="59">
        <v>0.09009009009009009</v>
      </c>
      <c r="F302" s="5">
        <v>8</v>
      </c>
      <c r="G302" s="93">
        <v>0.03587443946188341</v>
      </c>
      <c r="H302" s="59">
        <v>0.03619909502262444</v>
      </c>
      <c r="K302" s="9"/>
    </row>
    <row r="303" spans="1:11" ht="11.25">
      <c r="A303" s="18"/>
      <c r="B303" s="55" t="s">
        <v>113</v>
      </c>
      <c r="C303" s="18">
        <v>2</v>
      </c>
      <c r="D303" s="58">
        <v>0.017391304347826087</v>
      </c>
      <c r="E303" s="59">
        <v>0.018018018018018018</v>
      </c>
      <c r="F303" s="5">
        <v>6</v>
      </c>
      <c r="G303" s="93">
        <v>0.026905829596412557</v>
      </c>
      <c r="H303" s="59">
        <v>0.027149321266968326</v>
      </c>
      <c r="K303" s="9"/>
    </row>
    <row r="304" spans="1:11" ht="11.25">
      <c r="A304" s="18"/>
      <c r="B304" s="55" t="s">
        <v>114</v>
      </c>
      <c r="C304" s="18">
        <v>1</v>
      </c>
      <c r="D304" s="58">
        <v>0.008695652173913044</v>
      </c>
      <c r="E304" s="59">
        <v>0.009009009009009009</v>
      </c>
      <c r="F304" s="5">
        <v>0</v>
      </c>
      <c r="G304" s="93">
        <v>0</v>
      </c>
      <c r="H304" s="59">
        <v>0</v>
      </c>
      <c r="K304" s="9"/>
    </row>
    <row r="305" spans="1:11" ht="11.25">
      <c r="A305" s="18"/>
      <c r="B305" s="55" t="s">
        <v>115</v>
      </c>
      <c r="C305" s="18">
        <v>0</v>
      </c>
      <c r="D305" s="58">
        <v>0</v>
      </c>
      <c r="E305" s="59">
        <v>0</v>
      </c>
      <c r="F305" s="5">
        <v>2</v>
      </c>
      <c r="G305" s="93">
        <v>0.008968609865470852</v>
      </c>
      <c r="H305" s="59">
        <v>0.00904977375565611</v>
      </c>
      <c r="K305" s="9"/>
    </row>
    <row r="306" spans="1:11" ht="11.25">
      <c r="A306" s="18"/>
      <c r="B306" s="55" t="s">
        <v>116</v>
      </c>
      <c r="C306" s="18">
        <v>1</v>
      </c>
      <c r="D306" s="58">
        <v>0.008695652173913044</v>
      </c>
      <c r="E306" s="59">
        <v>0.009009009009009009</v>
      </c>
      <c r="F306" s="5">
        <v>0</v>
      </c>
      <c r="G306" s="93">
        <v>0</v>
      </c>
      <c r="H306" s="59">
        <v>0</v>
      </c>
      <c r="K306" s="9"/>
    </row>
    <row r="307" spans="1:11" ht="11.25">
      <c r="A307" s="18"/>
      <c r="B307" s="55" t="s">
        <v>117</v>
      </c>
      <c r="C307" s="18">
        <v>0</v>
      </c>
      <c r="D307" s="58">
        <v>0</v>
      </c>
      <c r="E307" s="59">
        <v>0</v>
      </c>
      <c r="F307" s="5">
        <v>1</v>
      </c>
      <c r="G307" s="93">
        <v>0.004484304932735426</v>
      </c>
      <c r="H307" s="59">
        <v>0.004524886877828055</v>
      </c>
      <c r="K307" s="9"/>
    </row>
    <row r="308" spans="1:11" ht="11.25">
      <c r="A308" s="18"/>
      <c r="B308" s="55" t="s">
        <v>118</v>
      </c>
      <c r="C308" s="18">
        <v>0</v>
      </c>
      <c r="D308" s="58">
        <v>0</v>
      </c>
      <c r="E308" s="59">
        <v>0</v>
      </c>
      <c r="F308" s="5">
        <v>0</v>
      </c>
      <c r="G308" s="93">
        <v>0</v>
      </c>
      <c r="H308" s="59">
        <v>0</v>
      </c>
      <c r="K308" s="9"/>
    </row>
    <row r="309" spans="1:11" ht="11.25">
      <c r="A309" s="18"/>
      <c r="B309" s="55" t="s">
        <v>119</v>
      </c>
      <c r="C309" s="18">
        <v>2</v>
      </c>
      <c r="D309" s="58">
        <v>0.017391304347826087</v>
      </c>
      <c r="E309" s="59">
        <v>0.018018018018018018</v>
      </c>
      <c r="F309" s="5">
        <v>0</v>
      </c>
      <c r="G309" s="93">
        <v>0</v>
      </c>
      <c r="H309" s="59">
        <v>0</v>
      </c>
      <c r="K309" s="9"/>
    </row>
    <row r="310" spans="1:11" ht="11.25">
      <c r="A310" s="18"/>
      <c r="B310" s="55" t="s">
        <v>120</v>
      </c>
      <c r="C310" s="18">
        <v>1</v>
      </c>
      <c r="D310" s="58">
        <v>0.008695652173913044</v>
      </c>
      <c r="E310" s="59">
        <v>0.009009009009009009</v>
      </c>
      <c r="F310" s="5">
        <v>0</v>
      </c>
      <c r="G310" s="93">
        <v>0</v>
      </c>
      <c r="H310" s="59">
        <v>0</v>
      </c>
      <c r="K310" s="9"/>
    </row>
    <row r="311" spans="1:11" ht="11.25">
      <c r="A311" s="18"/>
      <c r="B311" s="55" t="s">
        <v>121</v>
      </c>
      <c r="C311" s="18">
        <v>0</v>
      </c>
      <c r="D311" s="58">
        <v>0</v>
      </c>
      <c r="E311" s="59">
        <v>0</v>
      </c>
      <c r="F311" s="5">
        <v>0</v>
      </c>
      <c r="G311" s="93">
        <v>0</v>
      </c>
      <c r="H311" s="59">
        <v>0</v>
      </c>
      <c r="K311" s="9"/>
    </row>
    <row r="312" spans="1:11" ht="11.25">
      <c r="A312" s="18"/>
      <c r="B312" s="55" t="s">
        <v>122</v>
      </c>
      <c r="C312" s="18">
        <v>0</v>
      </c>
      <c r="D312" s="58">
        <v>0</v>
      </c>
      <c r="E312" s="59">
        <v>0</v>
      </c>
      <c r="F312" s="5">
        <v>0</v>
      </c>
      <c r="G312" s="93">
        <v>0</v>
      </c>
      <c r="H312" s="59">
        <v>0</v>
      </c>
      <c r="K312" s="9"/>
    </row>
    <row r="313" spans="1:11" ht="11.25">
      <c r="A313" s="18"/>
      <c r="B313" s="55" t="s">
        <v>123</v>
      </c>
      <c r="C313" s="18">
        <v>2</v>
      </c>
      <c r="D313" s="58">
        <v>0.017391304347826087</v>
      </c>
      <c r="E313" s="59">
        <v>0.018018018018018018</v>
      </c>
      <c r="F313" s="5">
        <v>0</v>
      </c>
      <c r="G313" s="93">
        <v>0</v>
      </c>
      <c r="H313" s="59">
        <v>0</v>
      </c>
      <c r="K313" s="9"/>
    </row>
    <row r="314" spans="1:11" ht="11.25">
      <c r="A314" s="24"/>
      <c r="B314" s="57" t="s">
        <v>18</v>
      </c>
      <c r="C314" s="24">
        <v>4</v>
      </c>
      <c r="D314" s="28">
        <v>0.034782608695652174</v>
      </c>
      <c r="E314" s="39" t="s">
        <v>19</v>
      </c>
      <c r="F314" s="11">
        <v>2</v>
      </c>
      <c r="G314" s="28">
        <v>0.008968609865470852</v>
      </c>
      <c r="H314" s="39" t="s">
        <v>19</v>
      </c>
      <c r="I314" s="11"/>
      <c r="J314" s="11"/>
      <c r="K314" s="12"/>
    </row>
    <row r="315" spans="1:11" ht="12.75">
      <c r="A315" s="1" t="s">
        <v>0</v>
      </c>
      <c r="B315" s="2"/>
      <c r="C315" s="3"/>
      <c r="D315" s="85" t="s">
        <v>51</v>
      </c>
      <c r="E315" s="52"/>
      <c r="F315" s="2"/>
      <c r="G315" s="52" t="s">
        <v>51</v>
      </c>
      <c r="H315" s="52"/>
      <c r="I315" s="2"/>
      <c r="J315" s="2"/>
      <c r="K315" s="4" t="s">
        <v>165</v>
      </c>
    </row>
    <row r="316" spans="1:11" ht="12.75">
      <c r="A316" s="6" t="s">
        <v>2</v>
      </c>
      <c r="B316" s="7"/>
      <c r="C316" s="8"/>
      <c r="D316" s="8"/>
      <c r="E316" s="7"/>
      <c r="F316" s="7"/>
      <c r="G316" s="58"/>
      <c r="H316" s="58"/>
      <c r="I316" s="7"/>
      <c r="J316" s="7"/>
      <c r="K316" s="9"/>
    </row>
    <row r="317" spans="1:11" ht="12.75">
      <c r="A317" s="6" t="s">
        <v>3</v>
      </c>
      <c r="B317" s="7"/>
      <c r="C317" s="8"/>
      <c r="D317" s="8"/>
      <c r="E317" s="7"/>
      <c r="F317" s="7"/>
      <c r="G317" s="58"/>
      <c r="H317" s="58"/>
      <c r="I317" s="7"/>
      <c r="J317" s="7"/>
      <c r="K317" s="9"/>
    </row>
    <row r="318" spans="1:11" ht="15" customHeight="1">
      <c r="A318" s="10" t="s">
        <v>4</v>
      </c>
      <c r="B318" s="11"/>
      <c r="C318" s="11"/>
      <c r="D318" s="11"/>
      <c r="E318" s="11"/>
      <c r="F318" s="11"/>
      <c r="G318" s="82"/>
      <c r="H318" s="82"/>
      <c r="I318" s="11"/>
      <c r="J318" s="11"/>
      <c r="K318" s="12"/>
    </row>
    <row r="319" spans="1:11" ht="15.75" customHeight="1">
      <c r="A319" s="13"/>
      <c r="B319" s="2"/>
      <c r="C319" s="71" t="s">
        <v>147</v>
      </c>
      <c r="D319" s="72"/>
      <c r="E319" s="72"/>
      <c r="F319" s="71" t="s">
        <v>148</v>
      </c>
      <c r="G319" s="72"/>
      <c r="H319" s="73"/>
      <c r="I319" s="18"/>
      <c r="K319" s="9"/>
    </row>
    <row r="320" spans="1:11" ht="11.25">
      <c r="A320" s="18"/>
      <c r="B320" s="9"/>
      <c r="C320" s="74"/>
      <c r="D320" s="75" t="s">
        <v>5</v>
      </c>
      <c r="E320" s="75" t="s">
        <v>5</v>
      </c>
      <c r="F320" s="76"/>
      <c r="G320" s="75" t="s">
        <v>5</v>
      </c>
      <c r="H320" s="77" t="s">
        <v>5</v>
      </c>
      <c r="I320" s="18"/>
      <c r="K320" s="9"/>
    </row>
    <row r="321" spans="1:11" ht="11.25" customHeight="1">
      <c r="A321" s="78"/>
      <c r="B321" s="20" t="s">
        <v>156</v>
      </c>
      <c r="C321" s="74"/>
      <c r="D321" s="75" t="s">
        <v>7</v>
      </c>
      <c r="E321" s="75" t="s">
        <v>8</v>
      </c>
      <c r="F321" s="76"/>
      <c r="G321" s="75" t="s">
        <v>7</v>
      </c>
      <c r="H321" s="77" t="s">
        <v>8</v>
      </c>
      <c r="I321" s="18"/>
      <c r="K321" s="9"/>
    </row>
    <row r="322" spans="1:11" ht="11.25">
      <c r="A322" s="24"/>
      <c r="B322" s="12"/>
      <c r="C322" s="79" t="s">
        <v>9</v>
      </c>
      <c r="D322" s="79" t="s">
        <v>10</v>
      </c>
      <c r="E322" s="79" t="s">
        <v>10</v>
      </c>
      <c r="F322" s="80" t="s">
        <v>9</v>
      </c>
      <c r="G322" s="79" t="s">
        <v>10</v>
      </c>
      <c r="H322" s="81" t="s">
        <v>10</v>
      </c>
      <c r="I322" s="18"/>
      <c r="K322" s="9"/>
    </row>
    <row r="323" spans="1:11" ht="11.25">
      <c r="A323" s="18" t="s">
        <v>125</v>
      </c>
      <c r="B323" s="55" t="s">
        <v>126</v>
      </c>
      <c r="C323" s="18"/>
      <c r="D323" s="29"/>
      <c r="E323" s="40"/>
      <c r="G323" s="29"/>
      <c r="H323" s="99"/>
      <c r="K323" s="9"/>
    </row>
    <row r="324" spans="1:11" ht="11.25">
      <c r="A324" s="18"/>
      <c r="B324" s="55" t="s">
        <v>127</v>
      </c>
      <c r="C324" s="18">
        <v>0</v>
      </c>
      <c r="D324" s="58">
        <v>0</v>
      </c>
      <c r="E324" s="59">
        <v>0</v>
      </c>
      <c r="F324" s="5">
        <v>1</v>
      </c>
      <c r="G324" s="93">
        <v>0.004484304932735426</v>
      </c>
      <c r="H324" s="59">
        <v>0.005714285714285714</v>
      </c>
      <c r="K324" s="9"/>
    </row>
    <row r="325" spans="1:11" ht="11.25">
      <c r="A325" s="18"/>
      <c r="B325" s="55" t="s">
        <v>128</v>
      </c>
      <c r="C325" s="18">
        <v>1</v>
      </c>
      <c r="D325" s="58">
        <v>0.008695652173913044</v>
      </c>
      <c r="E325" s="59">
        <v>0.010869565217391304</v>
      </c>
      <c r="F325" s="5">
        <v>0</v>
      </c>
      <c r="G325" s="93">
        <v>0</v>
      </c>
      <c r="H325" s="59">
        <v>0</v>
      </c>
      <c r="K325" s="9"/>
    </row>
    <row r="326" spans="1:11" ht="11.25">
      <c r="A326" s="18"/>
      <c r="B326" s="55" t="s">
        <v>129</v>
      </c>
      <c r="C326" s="18">
        <v>2</v>
      </c>
      <c r="D326" s="58">
        <v>0.017391304347826087</v>
      </c>
      <c r="E326" s="59">
        <v>0.021739130434782608</v>
      </c>
      <c r="F326" s="5">
        <v>5</v>
      </c>
      <c r="G326" s="93">
        <v>0.02242152466367713</v>
      </c>
      <c r="H326" s="59">
        <v>0.02857142857142857</v>
      </c>
      <c r="K326" s="9"/>
    </row>
    <row r="327" spans="1:11" ht="11.25">
      <c r="A327" s="18"/>
      <c r="B327" s="55" t="s">
        <v>130</v>
      </c>
      <c r="C327" s="18">
        <v>4</v>
      </c>
      <c r="D327" s="58">
        <v>0.034782608695652174</v>
      </c>
      <c r="E327" s="59">
        <v>0.043478260869565216</v>
      </c>
      <c r="F327" s="5">
        <v>3</v>
      </c>
      <c r="G327" s="93">
        <v>0.013452914798206279</v>
      </c>
      <c r="H327" s="59">
        <v>0.017142857142857144</v>
      </c>
      <c r="K327" s="9"/>
    </row>
    <row r="328" spans="1:11" ht="11.25">
      <c r="A328" s="18"/>
      <c r="B328" s="55" t="s">
        <v>131</v>
      </c>
      <c r="C328" s="18">
        <v>9</v>
      </c>
      <c r="D328" s="58">
        <v>0.0782608695652174</v>
      </c>
      <c r="E328" s="59">
        <v>0.09782608695652174</v>
      </c>
      <c r="F328" s="5">
        <v>7</v>
      </c>
      <c r="G328" s="93">
        <v>0.03139013452914798</v>
      </c>
      <c r="H328" s="59">
        <v>0.04</v>
      </c>
      <c r="K328" s="9"/>
    </row>
    <row r="329" spans="1:11" ht="11.25">
      <c r="A329" s="18"/>
      <c r="B329" s="55" t="s">
        <v>132</v>
      </c>
      <c r="C329" s="18">
        <v>1</v>
      </c>
      <c r="D329" s="58">
        <v>0.008695652173913044</v>
      </c>
      <c r="E329" s="59">
        <v>0.010869565217391304</v>
      </c>
      <c r="F329" s="5">
        <v>0</v>
      </c>
      <c r="G329" s="93">
        <v>0</v>
      </c>
      <c r="H329" s="59">
        <v>0</v>
      </c>
      <c r="K329" s="9"/>
    </row>
    <row r="330" spans="1:11" ht="11.25">
      <c r="A330" s="18"/>
      <c r="B330" s="55" t="s">
        <v>133</v>
      </c>
      <c r="C330" s="18">
        <v>5</v>
      </c>
      <c r="D330" s="58">
        <v>0.043478260869565216</v>
      </c>
      <c r="E330" s="59">
        <v>0.05434782608695652</v>
      </c>
      <c r="F330" s="5">
        <v>9</v>
      </c>
      <c r="G330" s="93">
        <v>0.04035874439461883</v>
      </c>
      <c r="H330" s="59">
        <v>0.05142857142857143</v>
      </c>
      <c r="K330" s="9"/>
    </row>
    <row r="331" spans="1:11" ht="11.25">
      <c r="A331" s="18"/>
      <c r="B331" s="55" t="s">
        <v>134</v>
      </c>
      <c r="C331" s="18">
        <v>3</v>
      </c>
      <c r="D331" s="58">
        <v>0.02608695652173913</v>
      </c>
      <c r="E331" s="59">
        <v>0.03260869565217391</v>
      </c>
      <c r="F331" s="5">
        <v>2</v>
      </c>
      <c r="G331" s="93">
        <v>0.008968609865470852</v>
      </c>
      <c r="H331" s="59">
        <v>0.011428571428571429</v>
      </c>
      <c r="K331" s="9"/>
    </row>
    <row r="332" spans="1:11" ht="11.25">
      <c r="A332" s="18"/>
      <c r="B332" s="55" t="s">
        <v>135</v>
      </c>
      <c r="C332" s="18">
        <v>3</v>
      </c>
      <c r="D332" s="58">
        <v>0.02608695652173913</v>
      </c>
      <c r="E332" s="59">
        <v>0.03260869565217391</v>
      </c>
      <c r="F332" s="5">
        <v>3</v>
      </c>
      <c r="G332" s="93">
        <v>0.013452914798206279</v>
      </c>
      <c r="H332" s="59">
        <v>0.017142857142857144</v>
      </c>
      <c r="K332" s="9"/>
    </row>
    <row r="333" spans="1:11" ht="11.25">
      <c r="A333" s="18"/>
      <c r="B333" s="55" t="s">
        <v>136</v>
      </c>
      <c r="C333" s="18">
        <v>12</v>
      </c>
      <c r="D333" s="58">
        <v>0.10434782608695652</v>
      </c>
      <c r="E333" s="59">
        <v>0.13043478260869565</v>
      </c>
      <c r="F333" s="5">
        <v>10</v>
      </c>
      <c r="G333" s="93">
        <v>0.04484304932735426</v>
      </c>
      <c r="H333" s="59">
        <v>0.05714285714285714</v>
      </c>
      <c r="K333" s="9"/>
    </row>
    <row r="334" spans="1:11" ht="11.25">
      <c r="A334" s="18"/>
      <c r="B334" s="55" t="s">
        <v>137</v>
      </c>
      <c r="C334" s="18">
        <v>1</v>
      </c>
      <c r="D334" s="58">
        <v>0.008695652173913044</v>
      </c>
      <c r="E334" s="59">
        <v>0.010869565217391304</v>
      </c>
      <c r="F334" s="5">
        <v>2</v>
      </c>
      <c r="G334" s="93">
        <v>0.008968609865470852</v>
      </c>
      <c r="H334" s="59">
        <v>0.011428571428571429</v>
      </c>
      <c r="K334" s="9"/>
    </row>
    <row r="335" spans="1:11" ht="11.25">
      <c r="A335" s="18"/>
      <c r="B335" s="55" t="s">
        <v>138</v>
      </c>
      <c r="C335" s="18">
        <v>14</v>
      </c>
      <c r="D335" s="58">
        <v>0.12173913043478261</v>
      </c>
      <c r="E335" s="59">
        <v>0.15217391304347827</v>
      </c>
      <c r="F335" s="5">
        <v>16</v>
      </c>
      <c r="G335" s="93">
        <v>0.07174887892376682</v>
      </c>
      <c r="H335" s="59">
        <v>0.09142857142857143</v>
      </c>
      <c r="K335" s="9"/>
    </row>
    <row r="336" spans="1:11" ht="11.25">
      <c r="A336" s="18"/>
      <c r="B336" s="55" t="s">
        <v>139</v>
      </c>
      <c r="C336" s="18">
        <v>2</v>
      </c>
      <c r="D336" s="58">
        <v>0.017391304347826087</v>
      </c>
      <c r="E336" s="59">
        <v>0.021739130434782608</v>
      </c>
      <c r="F336" s="5">
        <v>1</v>
      </c>
      <c r="G336" s="93">
        <v>0.004484304932735426</v>
      </c>
      <c r="H336" s="59">
        <v>0.005714285714285714</v>
      </c>
      <c r="K336" s="9"/>
    </row>
    <row r="337" spans="1:11" ht="11.25">
      <c r="A337" s="18"/>
      <c r="B337" s="55" t="s">
        <v>140</v>
      </c>
      <c r="C337" s="18">
        <v>0</v>
      </c>
      <c r="D337" s="58">
        <v>0</v>
      </c>
      <c r="E337" s="59">
        <v>0</v>
      </c>
      <c r="F337" s="5">
        <v>0</v>
      </c>
      <c r="G337" s="93">
        <v>0</v>
      </c>
      <c r="H337" s="59">
        <v>0</v>
      </c>
      <c r="K337" s="9"/>
    </row>
    <row r="338" spans="1:11" ht="11.25">
      <c r="A338" s="18"/>
      <c r="B338" s="55" t="s">
        <v>141</v>
      </c>
      <c r="C338" s="18">
        <v>11</v>
      </c>
      <c r="D338" s="58">
        <v>0.09565217391304348</v>
      </c>
      <c r="E338" s="59">
        <v>0.11956521739130435</v>
      </c>
      <c r="F338" s="5">
        <v>48</v>
      </c>
      <c r="G338" s="93">
        <v>0.21524663677130046</v>
      </c>
      <c r="H338" s="59">
        <v>0.2742857142857143</v>
      </c>
      <c r="K338" s="9"/>
    </row>
    <row r="339" spans="1:11" ht="11.25">
      <c r="A339" s="18"/>
      <c r="B339" s="55" t="s">
        <v>142</v>
      </c>
      <c r="C339" s="18">
        <v>14</v>
      </c>
      <c r="D339" s="58">
        <v>0.12173913043478261</v>
      </c>
      <c r="E339" s="59">
        <v>0.15217391304347827</v>
      </c>
      <c r="F339" s="5">
        <v>56</v>
      </c>
      <c r="G339" s="93">
        <v>0.25112107623318386</v>
      </c>
      <c r="H339" s="59">
        <v>0.32</v>
      </c>
      <c r="K339" s="9"/>
    </row>
    <row r="340" spans="1:11" ht="11.25">
      <c r="A340" s="18"/>
      <c r="B340" s="55" t="s">
        <v>143</v>
      </c>
      <c r="C340" s="18">
        <v>2</v>
      </c>
      <c r="D340" s="58">
        <v>0.017391304347826087</v>
      </c>
      <c r="E340" s="59">
        <v>0.021739130434782608</v>
      </c>
      <c r="F340" s="5">
        <v>2</v>
      </c>
      <c r="G340" s="93">
        <v>0.008968609865470852</v>
      </c>
      <c r="H340" s="59">
        <v>0.011428571428571429</v>
      </c>
      <c r="K340" s="9"/>
    </row>
    <row r="341" spans="1:11" ht="11.25">
      <c r="A341" s="18"/>
      <c r="B341" s="55" t="s">
        <v>144</v>
      </c>
      <c r="C341" s="18">
        <v>0</v>
      </c>
      <c r="D341" s="58">
        <v>0</v>
      </c>
      <c r="E341" s="59">
        <v>0</v>
      </c>
      <c r="F341" s="5">
        <v>4</v>
      </c>
      <c r="G341" s="93">
        <v>0.017937219730941704</v>
      </c>
      <c r="H341" s="59">
        <v>0.022857142857142857</v>
      </c>
      <c r="K341" s="9"/>
    </row>
    <row r="342" spans="1:11" ht="11.25">
      <c r="A342" s="18"/>
      <c r="B342" s="55" t="s">
        <v>145</v>
      </c>
      <c r="C342" s="18">
        <v>5</v>
      </c>
      <c r="D342" s="58">
        <v>0.043478260869565216</v>
      </c>
      <c r="E342" s="59">
        <v>0.05434782608695652</v>
      </c>
      <c r="F342" s="5">
        <v>6</v>
      </c>
      <c r="G342" s="93">
        <v>0.026905829596412557</v>
      </c>
      <c r="H342" s="59">
        <v>0.03428571428571429</v>
      </c>
      <c r="K342" s="9"/>
    </row>
    <row r="343" spans="1:11" ht="11.25">
      <c r="A343" s="18"/>
      <c r="B343" s="55" t="s">
        <v>146</v>
      </c>
      <c r="C343" s="18">
        <v>3</v>
      </c>
      <c r="D343" s="58">
        <v>0.02608695652173913</v>
      </c>
      <c r="E343" s="59">
        <v>0.03260869565217391</v>
      </c>
      <c r="F343" s="5">
        <v>0</v>
      </c>
      <c r="G343" s="93">
        <v>0</v>
      </c>
      <c r="H343" s="59">
        <v>0</v>
      </c>
      <c r="K343" s="9"/>
    </row>
    <row r="344" spans="1:11" ht="11.25">
      <c r="A344" s="24"/>
      <c r="B344" s="66" t="s">
        <v>18</v>
      </c>
      <c r="C344" s="24">
        <v>23</v>
      </c>
      <c r="D344" s="28">
        <v>0.2</v>
      </c>
      <c r="E344" s="39" t="s">
        <v>19</v>
      </c>
      <c r="F344" s="11">
        <v>48</v>
      </c>
      <c r="G344" s="28">
        <v>0.21524663677130046</v>
      </c>
      <c r="H344" s="39" t="s">
        <v>19</v>
      </c>
      <c r="K344" s="9"/>
    </row>
    <row r="345" spans="1:11" ht="17.25" customHeight="1">
      <c r="A345" s="13"/>
      <c r="B345" s="14"/>
      <c r="C345" s="104" t="s">
        <v>166</v>
      </c>
      <c r="D345" s="105"/>
      <c r="E345" s="105"/>
      <c r="F345" s="106" t="s">
        <v>167</v>
      </c>
      <c r="G345" s="105"/>
      <c r="H345" s="105"/>
      <c r="I345" s="71" t="s">
        <v>168</v>
      </c>
      <c r="J345" s="107"/>
      <c r="K345" s="108"/>
    </row>
    <row r="346" spans="1:11" ht="11.25">
      <c r="A346" s="18"/>
      <c r="B346" s="9"/>
      <c r="C346" s="109"/>
      <c r="D346" s="109" t="s">
        <v>5</v>
      </c>
      <c r="E346" s="109" t="s">
        <v>5</v>
      </c>
      <c r="F346" s="110"/>
      <c r="G346" s="109" t="s">
        <v>5</v>
      </c>
      <c r="H346" s="109" t="s">
        <v>5</v>
      </c>
      <c r="I346" s="110"/>
      <c r="J346" s="109" t="s">
        <v>5</v>
      </c>
      <c r="K346" s="77" t="s">
        <v>5</v>
      </c>
    </row>
    <row r="347" spans="1:11" ht="11.25" customHeight="1">
      <c r="A347" s="78"/>
      <c r="B347" s="20" t="s">
        <v>169</v>
      </c>
      <c r="C347" s="109"/>
      <c r="D347" s="109" t="s">
        <v>7</v>
      </c>
      <c r="E347" s="109" t="s">
        <v>8</v>
      </c>
      <c r="F347" s="110"/>
      <c r="G347" s="109" t="s">
        <v>7</v>
      </c>
      <c r="H347" s="109" t="s">
        <v>8</v>
      </c>
      <c r="I347" s="110"/>
      <c r="J347" s="109" t="s">
        <v>7</v>
      </c>
      <c r="K347" s="77" t="s">
        <v>8</v>
      </c>
    </row>
    <row r="348" spans="1:11" ht="11.25">
      <c r="A348" s="24"/>
      <c r="B348" s="12"/>
      <c r="C348" s="79" t="s">
        <v>9</v>
      </c>
      <c r="D348" s="79" t="s">
        <v>10</v>
      </c>
      <c r="E348" s="79" t="s">
        <v>10</v>
      </c>
      <c r="F348" s="80" t="s">
        <v>9</v>
      </c>
      <c r="G348" s="79" t="s">
        <v>10</v>
      </c>
      <c r="H348" s="79" t="s">
        <v>10</v>
      </c>
      <c r="I348" s="80" t="s">
        <v>9</v>
      </c>
      <c r="J348" s="79" t="s">
        <v>10</v>
      </c>
      <c r="K348" s="81" t="s">
        <v>10</v>
      </c>
    </row>
    <row r="349" spans="1:11" ht="17.25" customHeight="1">
      <c r="A349" s="18" t="s">
        <v>11</v>
      </c>
      <c r="B349" s="9"/>
      <c r="C349" s="5">
        <v>336</v>
      </c>
      <c r="D349" s="93">
        <v>1</v>
      </c>
      <c r="E349" s="93"/>
      <c r="F349" s="18">
        <v>21</v>
      </c>
      <c r="G349" s="93">
        <v>1</v>
      </c>
      <c r="H349" s="93"/>
      <c r="I349" s="18">
        <v>10</v>
      </c>
      <c r="J349" s="93">
        <v>1</v>
      </c>
      <c r="K349" s="59"/>
    </row>
    <row r="350" spans="1:11" ht="6.75" customHeight="1">
      <c r="A350" s="24"/>
      <c r="B350" s="12"/>
      <c r="C350" s="11"/>
      <c r="D350" s="82"/>
      <c r="E350" s="82"/>
      <c r="F350" s="24"/>
      <c r="G350" s="82"/>
      <c r="H350" s="82"/>
      <c r="I350" s="24"/>
      <c r="J350" s="82"/>
      <c r="K350" s="111"/>
    </row>
    <row r="351" spans="1:11" ht="11.25">
      <c r="A351" s="18" t="s">
        <v>12</v>
      </c>
      <c r="B351" s="9" t="s">
        <v>13</v>
      </c>
      <c r="D351" s="93"/>
      <c r="E351" s="93"/>
      <c r="F351" s="18"/>
      <c r="G351" s="93"/>
      <c r="H351" s="93"/>
      <c r="I351" s="18"/>
      <c r="J351" s="93"/>
      <c r="K351" s="59"/>
    </row>
    <row r="352" spans="1:11" ht="11.25">
      <c r="A352" s="18"/>
      <c r="B352" s="9" t="s">
        <v>150</v>
      </c>
      <c r="C352" s="5">
        <v>288</v>
      </c>
      <c r="D352" s="93">
        <v>0.8571428571428571</v>
      </c>
      <c r="E352" s="93">
        <v>0.8648648648648649</v>
      </c>
      <c r="F352" s="18">
        <v>16</v>
      </c>
      <c r="G352" s="93">
        <v>0.7619047619047619</v>
      </c>
      <c r="H352" s="93">
        <v>0.7619047619047619</v>
      </c>
      <c r="I352" s="18">
        <v>7</v>
      </c>
      <c r="J352" s="93">
        <v>0.7</v>
      </c>
      <c r="K352" s="59">
        <v>0.7</v>
      </c>
    </row>
    <row r="353" spans="1:11" ht="11.25">
      <c r="A353" s="18"/>
      <c r="B353" s="9" t="s">
        <v>151</v>
      </c>
      <c r="C353" s="5">
        <v>25</v>
      </c>
      <c r="D353" s="93">
        <v>0.0744047619047619</v>
      </c>
      <c r="E353" s="93">
        <v>0.07507507507507508</v>
      </c>
      <c r="F353" s="18">
        <v>0</v>
      </c>
      <c r="G353" s="93">
        <v>0</v>
      </c>
      <c r="H353" s="93">
        <v>0</v>
      </c>
      <c r="I353" s="18">
        <v>2</v>
      </c>
      <c r="J353" s="93">
        <v>0.2</v>
      </c>
      <c r="K353" s="59">
        <v>0.2</v>
      </c>
    </row>
    <row r="354" spans="1:11" ht="11.25">
      <c r="A354" s="18"/>
      <c r="B354" s="9" t="s">
        <v>152</v>
      </c>
      <c r="C354" s="5">
        <v>7</v>
      </c>
      <c r="D354" s="93">
        <v>0.020833333333333332</v>
      </c>
      <c r="E354" s="93">
        <v>0.021021021021021023</v>
      </c>
      <c r="F354" s="18">
        <v>2</v>
      </c>
      <c r="G354" s="93">
        <v>0.09523809523809523</v>
      </c>
      <c r="H354" s="93">
        <v>0.09523809523809523</v>
      </c>
      <c r="I354" s="18">
        <v>1</v>
      </c>
      <c r="J354" s="93">
        <v>0.1</v>
      </c>
      <c r="K354" s="59">
        <v>0.1</v>
      </c>
    </row>
    <row r="355" spans="1:11" ht="11.25">
      <c r="A355" s="18"/>
      <c r="B355" s="9" t="s">
        <v>153</v>
      </c>
      <c r="C355" s="5">
        <v>13</v>
      </c>
      <c r="D355" s="93">
        <v>0.03869047619047619</v>
      </c>
      <c r="E355" s="93">
        <v>0.03903903903903904</v>
      </c>
      <c r="F355" s="18">
        <v>3</v>
      </c>
      <c r="G355" s="93">
        <v>0.14285714285714285</v>
      </c>
      <c r="H355" s="93">
        <v>0.14285714285714285</v>
      </c>
      <c r="I355" s="18">
        <v>0</v>
      </c>
      <c r="J355" s="93">
        <v>0</v>
      </c>
      <c r="K355" s="59">
        <v>0</v>
      </c>
    </row>
    <row r="356" spans="1:12" ht="11.25">
      <c r="A356" s="18"/>
      <c r="B356" s="9" t="s">
        <v>154</v>
      </c>
      <c r="C356" s="7">
        <v>3</v>
      </c>
      <c r="D356" s="58">
        <v>0.008928571428571428</v>
      </c>
      <c r="E356" s="112" t="s">
        <v>19</v>
      </c>
      <c r="F356" s="18">
        <v>0</v>
      </c>
      <c r="G356" s="58">
        <v>0</v>
      </c>
      <c r="H356" s="112" t="s">
        <v>19</v>
      </c>
      <c r="I356" s="18">
        <v>0</v>
      </c>
      <c r="J356" s="58">
        <v>0</v>
      </c>
      <c r="K356" s="99" t="s">
        <v>19</v>
      </c>
      <c r="L356" s="93"/>
    </row>
    <row r="357" spans="1:12" ht="17.25" customHeight="1">
      <c r="A357" s="113" t="s">
        <v>82</v>
      </c>
      <c r="B357" s="88" t="s">
        <v>170</v>
      </c>
      <c r="C357" s="114"/>
      <c r="D357" s="91"/>
      <c r="E357" s="115"/>
      <c r="F357" s="114"/>
      <c r="G357" s="91"/>
      <c r="H357" s="115"/>
      <c r="I357" s="114"/>
      <c r="J357" s="91"/>
      <c r="K357" s="116"/>
      <c r="L357" s="93"/>
    </row>
    <row r="358" spans="1:11" ht="12.75">
      <c r="A358" s="117" t="s">
        <v>0</v>
      </c>
      <c r="B358" s="2"/>
      <c r="C358" s="2"/>
      <c r="D358" s="52"/>
      <c r="E358" s="52"/>
      <c r="F358" s="2"/>
      <c r="G358" s="52"/>
      <c r="H358" s="52"/>
      <c r="I358" s="2"/>
      <c r="J358" s="52"/>
      <c r="K358" s="4" t="s">
        <v>171</v>
      </c>
    </row>
    <row r="359" spans="1:11" ht="12.75">
      <c r="A359" s="6" t="s">
        <v>2</v>
      </c>
      <c r="B359" s="7"/>
      <c r="C359" s="7"/>
      <c r="D359" s="7"/>
      <c r="E359" s="7"/>
      <c r="F359" s="7"/>
      <c r="G359" s="7"/>
      <c r="H359" s="7"/>
      <c r="I359" s="7"/>
      <c r="J359" s="7"/>
      <c r="K359" s="9"/>
    </row>
    <row r="360" spans="1:11" ht="12.75">
      <c r="A360" s="78" t="s">
        <v>172</v>
      </c>
      <c r="B360" s="7"/>
      <c r="C360" s="7"/>
      <c r="D360" s="7"/>
      <c r="E360" s="7"/>
      <c r="F360" s="7"/>
      <c r="G360" s="7"/>
      <c r="H360" s="7"/>
      <c r="I360" s="7"/>
      <c r="J360" s="7"/>
      <c r="K360" s="9"/>
    </row>
    <row r="361" spans="1:11" ht="12.75">
      <c r="A361" s="10" t="s">
        <v>4</v>
      </c>
      <c r="B361" s="11"/>
      <c r="C361" s="11"/>
      <c r="D361" s="11"/>
      <c r="E361" s="11"/>
      <c r="F361" s="11"/>
      <c r="G361" s="11"/>
      <c r="H361" s="11"/>
      <c r="I361" s="11"/>
      <c r="J361" s="11"/>
      <c r="K361" s="12"/>
    </row>
    <row r="362" spans="1:11" ht="17.25" customHeight="1">
      <c r="A362" s="13"/>
      <c r="B362" s="14"/>
      <c r="C362" s="104" t="s">
        <v>166</v>
      </c>
      <c r="D362" s="118"/>
      <c r="E362" s="118"/>
      <c r="F362" s="106" t="s">
        <v>167</v>
      </c>
      <c r="G362" s="118"/>
      <c r="H362" s="118"/>
      <c r="I362" s="106" t="s">
        <v>168</v>
      </c>
      <c r="J362" s="118"/>
      <c r="K362" s="119"/>
    </row>
    <row r="363" spans="1:11" ht="11.25">
      <c r="A363" s="18"/>
      <c r="B363" s="9"/>
      <c r="C363" s="109"/>
      <c r="D363" s="109" t="s">
        <v>5</v>
      </c>
      <c r="E363" s="109" t="s">
        <v>5</v>
      </c>
      <c r="F363" s="110"/>
      <c r="G363" s="109" t="s">
        <v>5</v>
      </c>
      <c r="H363" s="109" t="s">
        <v>5</v>
      </c>
      <c r="I363" s="110"/>
      <c r="J363" s="109" t="s">
        <v>5</v>
      </c>
      <c r="K363" s="77" t="s">
        <v>5</v>
      </c>
    </row>
    <row r="364" spans="1:11" ht="11.25" customHeight="1">
      <c r="A364" s="78"/>
      <c r="B364" s="20" t="s">
        <v>173</v>
      </c>
      <c r="C364" s="109"/>
      <c r="D364" s="109" t="s">
        <v>7</v>
      </c>
      <c r="E364" s="109" t="s">
        <v>8</v>
      </c>
      <c r="F364" s="110"/>
      <c r="G364" s="109" t="s">
        <v>7</v>
      </c>
      <c r="H364" s="109" t="s">
        <v>8</v>
      </c>
      <c r="I364" s="110"/>
      <c r="J364" s="109" t="s">
        <v>7</v>
      </c>
      <c r="K364" s="77" t="s">
        <v>8</v>
      </c>
    </row>
    <row r="365" spans="1:11" ht="11.25">
      <c r="A365" s="24"/>
      <c r="B365" s="12"/>
      <c r="C365" s="79" t="s">
        <v>9</v>
      </c>
      <c r="D365" s="79" t="s">
        <v>10</v>
      </c>
      <c r="E365" s="79" t="s">
        <v>10</v>
      </c>
      <c r="F365" s="80" t="s">
        <v>9</v>
      </c>
      <c r="G365" s="79" t="s">
        <v>10</v>
      </c>
      <c r="H365" s="79" t="s">
        <v>10</v>
      </c>
      <c r="I365" s="80" t="s">
        <v>9</v>
      </c>
      <c r="J365" s="79" t="s">
        <v>10</v>
      </c>
      <c r="K365" s="81" t="s">
        <v>10</v>
      </c>
    </row>
    <row r="366" spans="1:11" ht="51.75" customHeight="1">
      <c r="A366" s="24"/>
      <c r="B366" s="36" t="s">
        <v>20</v>
      </c>
      <c r="C366" s="37">
        <v>313</v>
      </c>
      <c r="D366" s="120">
        <v>1</v>
      </c>
      <c r="E366" s="121"/>
      <c r="F366" s="37">
        <v>16</v>
      </c>
      <c r="G366" s="120">
        <v>1</v>
      </c>
      <c r="H366" s="121"/>
      <c r="I366" s="37">
        <v>9</v>
      </c>
      <c r="J366" s="120">
        <v>1</v>
      </c>
      <c r="K366" s="121"/>
    </row>
    <row r="367" spans="1:11" ht="11.25">
      <c r="A367" s="18" t="str">
        <f>"2."</f>
        <v>2.</v>
      </c>
      <c r="B367" s="9" t="s">
        <v>21</v>
      </c>
      <c r="D367" s="93"/>
      <c r="E367" s="93"/>
      <c r="F367" s="18"/>
      <c r="G367" s="93"/>
      <c r="H367" s="93"/>
      <c r="I367" s="18"/>
      <c r="J367" s="93"/>
      <c r="K367" s="59"/>
    </row>
    <row r="368" spans="1:11" ht="11.25">
      <c r="A368" s="18"/>
      <c r="B368" s="9" t="s">
        <v>22</v>
      </c>
      <c r="C368" s="5">
        <v>159</v>
      </c>
      <c r="D368" s="93">
        <v>0.5079872204472844</v>
      </c>
      <c r="E368" s="93">
        <v>0.5317725752508361</v>
      </c>
      <c r="F368" s="18">
        <v>10</v>
      </c>
      <c r="G368" s="93">
        <v>0.625</v>
      </c>
      <c r="H368" s="93">
        <v>0.625</v>
      </c>
      <c r="I368" s="18">
        <v>6</v>
      </c>
      <c r="J368" s="93">
        <v>0.6666666666666666</v>
      </c>
      <c r="K368" s="59">
        <v>0.8571428571428571</v>
      </c>
    </row>
    <row r="369" spans="1:11" ht="11.25">
      <c r="A369" s="18"/>
      <c r="B369" s="9" t="s">
        <v>23</v>
      </c>
      <c r="C369" s="5">
        <v>109</v>
      </c>
      <c r="D369" s="93">
        <v>0.34824281150159747</v>
      </c>
      <c r="E369" s="93">
        <v>0.36454849498327757</v>
      </c>
      <c r="F369" s="18">
        <v>6</v>
      </c>
      <c r="G369" s="93">
        <v>0.375</v>
      </c>
      <c r="H369" s="93">
        <v>0.375</v>
      </c>
      <c r="I369" s="18">
        <v>1</v>
      </c>
      <c r="J369" s="93">
        <v>0.1111111111111111</v>
      </c>
      <c r="K369" s="59">
        <v>0.14285714285714285</v>
      </c>
    </row>
    <row r="370" spans="1:11" ht="11.25">
      <c r="A370" s="18"/>
      <c r="B370" s="9" t="s">
        <v>24</v>
      </c>
      <c r="C370" s="5">
        <v>31</v>
      </c>
      <c r="D370" s="93">
        <v>0.09904153354632587</v>
      </c>
      <c r="E370" s="93">
        <v>0.10367892976588629</v>
      </c>
      <c r="F370" s="18">
        <v>0</v>
      </c>
      <c r="G370" s="93">
        <v>0</v>
      </c>
      <c r="H370" s="93">
        <v>0</v>
      </c>
      <c r="I370" s="18">
        <v>0</v>
      </c>
      <c r="J370" s="93">
        <v>0</v>
      </c>
      <c r="K370" s="59">
        <v>0</v>
      </c>
    </row>
    <row r="371" spans="1:11" ht="11.25">
      <c r="A371" s="24"/>
      <c r="B371" s="12" t="s">
        <v>18</v>
      </c>
      <c r="C371" s="11">
        <v>14</v>
      </c>
      <c r="D371" s="82">
        <v>0.04472843450479233</v>
      </c>
      <c r="E371" s="83" t="s">
        <v>19</v>
      </c>
      <c r="F371" s="24">
        <v>0</v>
      </c>
      <c r="G371" s="82">
        <v>0</v>
      </c>
      <c r="H371" s="83" t="s">
        <v>19</v>
      </c>
      <c r="I371" s="24">
        <v>2</v>
      </c>
      <c r="J371" s="82">
        <v>0.2222222222222222</v>
      </c>
      <c r="K371" s="84" t="s">
        <v>19</v>
      </c>
    </row>
    <row r="372" spans="1:11" ht="11.25">
      <c r="A372" s="18" t="str">
        <f>"3."</f>
        <v>3.</v>
      </c>
      <c r="B372" s="9" t="s">
        <v>25</v>
      </c>
      <c r="D372" s="93"/>
      <c r="E372" s="93"/>
      <c r="F372" s="18"/>
      <c r="G372" s="93"/>
      <c r="H372" s="93"/>
      <c r="I372" s="18"/>
      <c r="J372" s="93"/>
      <c r="K372" s="59"/>
    </row>
    <row r="373" spans="1:11" ht="11.25">
      <c r="A373" s="18"/>
      <c r="B373" s="9" t="s">
        <v>26</v>
      </c>
      <c r="C373" s="5">
        <v>10</v>
      </c>
      <c r="D373" s="93">
        <v>0.03194888178913738</v>
      </c>
      <c r="E373" s="93">
        <v>0.03215434083601286</v>
      </c>
      <c r="F373" s="18">
        <v>0</v>
      </c>
      <c r="G373" s="93">
        <v>0</v>
      </c>
      <c r="H373" s="93">
        <v>0</v>
      </c>
      <c r="I373" s="18">
        <v>2</v>
      </c>
      <c r="J373" s="93">
        <v>0.2222222222222222</v>
      </c>
      <c r="K373" s="59">
        <v>0.2222222222222222</v>
      </c>
    </row>
    <row r="374" spans="1:11" ht="11.25">
      <c r="A374" s="18"/>
      <c r="B374" s="9" t="s">
        <v>27</v>
      </c>
      <c r="C374" s="5">
        <v>108</v>
      </c>
      <c r="D374" s="93">
        <v>0.3450479233226837</v>
      </c>
      <c r="E374" s="93">
        <v>0.34726688102893893</v>
      </c>
      <c r="F374" s="18">
        <v>4</v>
      </c>
      <c r="G374" s="93">
        <v>0.25</v>
      </c>
      <c r="H374" s="93">
        <v>0.25</v>
      </c>
      <c r="I374" s="18">
        <v>1</v>
      </c>
      <c r="J374" s="93">
        <v>0.1111111111111111</v>
      </c>
      <c r="K374" s="59">
        <v>0.1111111111111111</v>
      </c>
    </row>
    <row r="375" spans="1:11" ht="11.25">
      <c r="A375" s="18"/>
      <c r="B375" s="9" t="s">
        <v>28</v>
      </c>
      <c r="C375" s="5">
        <v>22</v>
      </c>
      <c r="D375" s="93">
        <v>0.07028753993610223</v>
      </c>
      <c r="E375" s="93">
        <v>0.0707395498392283</v>
      </c>
      <c r="F375" s="18">
        <v>0</v>
      </c>
      <c r="G375" s="93">
        <v>0</v>
      </c>
      <c r="H375" s="93">
        <v>0</v>
      </c>
      <c r="I375" s="18">
        <v>0</v>
      </c>
      <c r="J375" s="93">
        <v>0</v>
      </c>
      <c r="K375" s="59">
        <v>0</v>
      </c>
    </row>
    <row r="376" spans="1:11" ht="11.25">
      <c r="A376" s="18"/>
      <c r="B376" s="9" t="s">
        <v>29</v>
      </c>
      <c r="C376" s="5">
        <v>14</v>
      </c>
      <c r="D376" s="93">
        <v>0.04472843450479233</v>
      </c>
      <c r="E376" s="93">
        <v>0.04501607717041801</v>
      </c>
      <c r="F376" s="18">
        <v>0</v>
      </c>
      <c r="G376" s="93">
        <v>0</v>
      </c>
      <c r="H376" s="93">
        <v>0</v>
      </c>
      <c r="I376" s="18">
        <v>0</v>
      </c>
      <c r="J376" s="93">
        <v>0</v>
      </c>
      <c r="K376" s="59">
        <v>0</v>
      </c>
    </row>
    <row r="377" spans="1:11" ht="11.25">
      <c r="A377" s="18"/>
      <c r="B377" s="9" t="s">
        <v>30</v>
      </c>
      <c r="C377" s="5">
        <v>57</v>
      </c>
      <c r="D377" s="93">
        <v>0.18210862619808307</v>
      </c>
      <c r="E377" s="93">
        <v>0.1832797427652733</v>
      </c>
      <c r="F377" s="18">
        <v>5</v>
      </c>
      <c r="G377" s="93">
        <v>0.3125</v>
      </c>
      <c r="H377" s="93">
        <v>0.3125</v>
      </c>
      <c r="I377" s="18">
        <v>2</v>
      </c>
      <c r="J377" s="93">
        <v>0.2222222222222222</v>
      </c>
      <c r="K377" s="59">
        <v>0.2222222222222222</v>
      </c>
    </row>
    <row r="378" spans="1:11" ht="11.25">
      <c r="A378" s="18"/>
      <c r="B378" s="9" t="s">
        <v>31</v>
      </c>
      <c r="C378" s="5">
        <v>50</v>
      </c>
      <c r="D378" s="93">
        <v>0.1597444089456869</v>
      </c>
      <c r="E378" s="93">
        <v>0.1607717041800643</v>
      </c>
      <c r="F378" s="18">
        <v>2</v>
      </c>
      <c r="G378" s="93">
        <v>0.125</v>
      </c>
      <c r="H378" s="93">
        <v>0.125</v>
      </c>
      <c r="I378" s="18">
        <v>3</v>
      </c>
      <c r="J378" s="93">
        <v>0.3333333333333333</v>
      </c>
      <c r="K378" s="59">
        <v>0.3333333333333333</v>
      </c>
    </row>
    <row r="379" spans="1:11" ht="11.25">
      <c r="A379" s="18"/>
      <c r="B379" s="9" t="s">
        <v>32</v>
      </c>
      <c r="C379" s="5">
        <v>15</v>
      </c>
      <c r="D379" s="93">
        <v>0.04792332268370607</v>
      </c>
      <c r="E379" s="93">
        <v>0.04823151125401929</v>
      </c>
      <c r="F379" s="18">
        <v>1</v>
      </c>
      <c r="G379" s="93">
        <v>0.0625</v>
      </c>
      <c r="H379" s="93">
        <v>0.0625</v>
      </c>
      <c r="I379" s="18">
        <v>1</v>
      </c>
      <c r="J379" s="93">
        <v>0.1111111111111111</v>
      </c>
      <c r="K379" s="59">
        <v>0.1111111111111111</v>
      </c>
    </row>
    <row r="380" spans="1:11" ht="11.25">
      <c r="A380" s="18"/>
      <c r="B380" s="9" t="s">
        <v>33</v>
      </c>
      <c r="C380" s="5">
        <v>2</v>
      </c>
      <c r="D380" s="93">
        <v>0.006389776357827476</v>
      </c>
      <c r="E380" s="93">
        <v>0.006430868167202572</v>
      </c>
      <c r="F380" s="18">
        <v>0</v>
      </c>
      <c r="G380" s="93">
        <v>0</v>
      </c>
      <c r="H380" s="93">
        <v>0</v>
      </c>
      <c r="I380" s="18">
        <v>0</v>
      </c>
      <c r="J380" s="93">
        <v>0</v>
      </c>
      <c r="K380" s="59">
        <v>0</v>
      </c>
    </row>
    <row r="381" spans="1:11" ht="11.25">
      <c r="A381" s="18"/>
      <c r="B381" s="9" t="s">
        <v>34</v>
      </c>
      <c r="C381" s="5">
        <v>22</v>
      </c>
      <c r="D381" s="93">
        <v>0.07028753993610223</v>
      </c>
      <c r="E381" s="93">
        <v>0.0707395498392283</v>
      </c>
      <c r="F381" s="18">
        <v>3</v>
      </c>
      <c r="G381" s="93">
        <v>0.1875</v>
      </c>
      <c r="H381" s="93">
        <v>0.1875</v>
      </c>
      <c r="I381" s="18">
        <v>0</v>
      </c>
      <c r="J381" s="93">
        <v>0</v>
      </c>
      <c r="K381" s="59">
        <v>0</v>
      </c>
    </row>
    <row r="382" spans="1:11" ht="11.25">
      <c r="A382" s="18"/>
      <c r="B382" s="9" t="s">
        <v>24</v>
      </c>
      <c r="C382" s="5">
        <v>11</v>
      </c>
      <c r="D382" s="93">
        <v>0.03514376996805112</v>
      </c>
      <c r="E382" s="93">
        <v>0.03536977491961415</v>
      </c>
      <c r="F382" s="18">
        <v>1</v>
      </c>
      <c r="G382" s="93">
        <v>0.0625</v>
      </c>
      <c r="H382" s="93">
        <v>0.0625</v>
      </c>
      <c r="I382" s="18">
        <v>0</v>
      </c>
      <c r="J382" s="93">
        <v>0</v>
      </c>
      <c r="K382" s="59">
        <v>0</v>
      </c>
    </row>
    <row r="383" spans="1:11" ht="11.25">
      <c r="A383" s="24"/>
      <c r="B383" s="12" t="s">
        <v>18</v>
      </c>
      <c r="C383" s="11">
        <v>2</v>
      </c>
      <c r="D383" s="82">
        <v>0.006389776357827476</v>
      </c>
      <c r="E383" s="83" t="s">
        <v>19</v>
      </c>
      <c r="F383" s="24">
        <v>0</v>
      </c>
      <c r="G383" s="82">
        <v>0</v>
      </c>
      <c r="H383" s="83" t="s">
        <v>19</v>
      </c>
      <c r="I383" s="24">
        <v>0</v>
      </c>
      <c r="J383" s="82">
        <v>0</v>
      </c>
      <c r="K383" s="84" t="s">
        <v>19</v>
      </c>
    </row>
    <row r="384" spans="1:11" ht="11.25">
      <c r="A384" s="13" t="s">
        <v>35</v>
      </c>
      <c r="B384" s="14" t="s">
        <v>36</v>
      </c>
      <c r="C384" s="13"/>
      <c r="D384" s="52"/>
      <c r="E384" s="53"/>
      <c r="F384" s="18"/>
      <c r="G384" s="93"/>
      <c r="H384" s="93"/>
      <c r="I384" s="18"/>
      <c r="J384" s="93"/>
      <c r="K384" s="59"/>
    </row>
    <row r="385" spans="1:11" ht="11.25">
      <c r="A385" s="18"/>
      <c r="B385" s="9" t="s">
        <v>37</v>
      </c>
      <c r="C385" s="18">
        <v>113</v>
      </c>
      <c r="D385" s="58">
        <v>0.3610223642172524</v>
      </c>
      <c r="E385" s="59">
        <v>0.3610223642172524</v>
      </c>
      <c r="F385" s="18">
        <v>7</v>
      </c>
      <c r="G385" s="93">
        <v>0.4375</v>
      </c>
      <c r="H385" s="93">
        <v>0.4375</v>
      </c>
      <c r="I385" s="18">
        <v>4</v>
      </c>
      <c r="J385" s="93">
        <v>0.4444444444444444</v>
      </c>
      <c r="K385" s="59">
        <v>0.4444444444444444</v>
      </c>
    </row>
    <row r="386" spans="1:11" ht="11.25">
      <c r="A386" s="18"/>
      <c r="B386" s="9" t="s">
        <v>38</v>
      </c>
      <c r="C386" s="18">
        <v>109</v>
      </c>
      <c r="D386" s="58">
        <v>0.34824281150159747</v>
      </c>
      <c r="E386" s="59">
        <v>0.34824281150159747</v>
      </c>
      <c r="F386" s="18">
        <v>6</v>
      </c>
      <c r="G386" s="93">
        <v>0.375</v>
      </c>
      <c r="H386" s="93">
        <v>0.375</v>
      </c>
      <c r="I386" s="18">
        <v>4</v>
      </c>
      <c r="J386" s="93">
        <v>0.4444444444444444</v>
      </c>
      <c r="K386" s="59">
        <v>0.4444444444444444</v>
      </c>
    </row>
    <row r="387" spans="1:11" ht="11.25">
      <c r="A387" s="18"/>
      <c r="B387" s="9" t="s">
        <v>39</v>
      </c>
      <c r="C387" s="18">
        <v>70</v>
      </c>
      <c r="D387" s="58">
        <v>0.22364217252396165</v>
      </c>
      <c r="E387" s="59">
        <v>0.22364217252396165</v>
      </c>
      <c r="F387" s="18">
        <v>3</v>
      </c>
      <c r="G387" s="93">
        <v>0.1875</v>
      </c>
      <c r="H387" s="93">
        <v>0.1875</v>
      </c>
      <c r="I387" s="18">
        <v>1</v>
      </c>
      <c r="J387" s="93">
        <v>0.1111111111111111</v>
      </c>
      <c r="K387" s="59">
        <v>0.1111111111111111</v>
      </c>
    </row>
    <row r="388" spans="1:11" ht="11.25">
      <c r="A388" s="18"/>
      <c r="B388" s="9" t="s">
        <v>40</v>
      </c>
      <c r="C388" s="18">
        <v>8</v>
      </c>
      <c r="D388" s="58">
        <v>0.025559105431309903</v>
      </c>
      <c r="E388" s="59">
        <v>0.025559105431309903</v>
      </c>
      <c r="F388" s="18">
        <v>0</v>
      </c>
      <c r="G388" s="93">
        <v>0</v>
      </c>
      <c r="H388" s="93">
        <v>0</v>
      </c>
      <c r="I388" s="18">
        <v>0</v>
      </c>
      <c r="J388" s="93">
        <v>0</v>
      </c>
      <c r="K388" s="59">
        <v>0</v>
      </c>
    </row>
    <row r="389" spans="1:11" ht="11.25">
      <c r="A389" s="18"/>
      <c r="B389" s="9" t="s">
        <v>41</v>
      </c>
      <c r="C389" s="18">
        <v>10</v>
      </c>
      <c r="D389" s="58">
        <v>0.03194888178913738</v>
      </c>
      <c r="E389" s="59">
        <v>0.03194888178913738</v>
      </c>
      <c r="F389" s="18">
        <v>0</v>
      </c>
      <c r="G389" s="93">
        <v>0</v>
      </c>
      <c r="H389" s="93">
        <v>0</v>
      </c>
      <c r="I389" s="18">
        <v>0</v>
      </c>
      <c r="J389" s="93">
        <v>0</v>
      </c>
      <c r="K389" s="59">
        <v>0</v>
      </c>
    </row>
    <row r="390" spans="1:11" ht="11.25">
      <c r="A390" s="18"/>
      <c r="B390" s="9" t="s">
        <v>42</v>
      </c>
      <c r="C390" s="18">
        <v>3</v>
      </c>
      <c r="D390" s="58">
        <v>0.009584664536741214</v>
      </c>
      <c r="E390" s="59">
        <v>0.009584664536741214</v>
      </c>
      <c r="F390" s="18">
        <v>0</v>
      </c>
      <c r="G390" s="93">
        <v>0</v>
      </c>
      <c r="H390" s="93">
        <v>0</v>
      </c>
      <c r="I390" s="18">
        <v>0</v>
      </c>
      <c r="J390" s="93">
        <v>0</v>
      </c>
      <c r="K390" s="59">
        <v>0</v>
      </c>
    </row>
    <row r="391" spans="1:11" ht="11.25">
      <c r="A391" s="24"/>
      <c r="B391" s="12" t="s">
        <v>18</v>
      </c>
      <c r="C391" s="24">
        <v>0</v>
      </c>
      <c r="D391" s="82">
        <v>0</v>
      </c>
      <c r="E391" s="84" t="s">
        <v>19</v>
      </c>
      <c r="F391" s="24">
        <v>0</v>
      </c>
      <c r="G391" s="82">
        <v>0</v>
      </c>
      <c r="H391" s="83" t="s">
        <v>19</v>
      </c>
      <c r="I391" s="24">
        <v>0</v>
      </c>
      <c r="J391" s="82">
        <v>0</v>
      </c>
      <c r="K391" s="84" t="s">
        <v>19</v>
      </c>
    </row>
    <row r="392" spans="1:11" ht="6" customHeight="1">
      <c r="A392" s="13"/>
      <c r="B392" s="2"/>
      <c r="C392" s="2"/>
      <c r="D392" s="52"/>
      <c r="E392" s="122"/>
      <c r="F392" s="2"/>
      <c r="G392" s="52"/>
      <c r="H392" s="122"/>
      <c r="I392" s="2"/>
      <c r="J392" s="52"/>
      <c r="K392" s="123"/>
    </row>
    <row r="393" spans="1:11" ht="11.25">
      <c r="A393" s="18" t="s">
        <v>82</v>
      </c>
      <c r="B393" s="7" t="s">
        <v>170</v>
      </c>
      <c r="C393" s="7"/>
      <c r="D393" s="58"/>
      <c r="E393" s="112"/>
      <c r="F393" s="7"/>
      <c r="G393" s="58"/>
      <c r="H393" s="112"/>
      <c r="I393" s="7"/>
      <c r="J393" s="58"/>
      <c r="K393" s="99"/>
    </row>
    <row r="394" spans="1:11" ht="4.5" customHeight="1">
      <c r="A394" s="24"/>
      <c r="B394" s="11"/>
      <c r="C394" s="11"/>
      <c r="D394" s="82"/>
      <c r="E394" s="83"/>
      <c r="F394" s="11"/>
      <c r="G394" s="82"/>
      <c r="H394" s="83"/>
      <c r="I394" s="11"/>
      <c r="J394" s="82"/>
      <c r="K394" s="84"/>
    </row>
    <row r="395" spans="1:11" ht="12.75">
      <c r="A395" s="117" t="s">
        <v>0</v>
      </c>
      <c r="B395" s="2"/>
      <c r="C395" s="2"/>
      <c r="D395" s="2"/>
      <c r="E395" s="2"/>
      <c r="F395" s="2"/>
      <c r="G395" s="2"/>
      <c r="H395" s="2"/>
      <c r="I395" s="2"/>
      <c r="J395" s="2"/>
      <c r="K395" s="4" t="s">
        <v>174</v>
      </c>
    </row>
    <row r="396" spans="1:11" ht="12.75">
      <c r="A396" s="6" t="s">
        <v>2</v>
      </c>
      <c r="B396" s="7"/>
      <c r="C396" s="7"/>
      <c r="D396" s="7"/>
      <c r="E396" s="7"/>
      <c r="F396" s="7"/>
      <c r="G396" s="7"/>
      <c r="H396" s="7"/>
      <c r="I396" s="7"/>
      <c r="J396" s="7"/>
      <c r="K396" s="9"/>
    </row>
    <row r="397" spans="1:11" ht="12.75">
      <c r="A397" s="78" t="s">
        <v>172</v>
      </c>
      <c r="B397" s="7"/>
      <c r="C397" s="7"/>
      <c r="D397" s="7"/>
      <c r="E397" s="7"/>
      <c r="F397" s="7"/>
      <c r="G397" s="7"/>
      <c r="H397" s="7"/>
      <c r="I397" s="7"/>
      <c r="J397" s="7"/>
      <c r="K397" s="9"/>
    </row>
    <row r="398" spans="1:11" ht="12.75">
      <c r="A398" s="10" t="s">
        <v>4</v>
      </c>
      <c r="B398" s="11"/>
      <c r="C398" s="11"/>
      <c r="D398" s="11"/>
      <c r="E398" s="11"/>
      <c r="F398" s="11"/>
      <c r="G398" s="11"/>
      <c r="H398" s="11"/>
      <c r="I398" s="11"/>
      <c r="J398" s="11"/>
      <c r="K398" s="12"/>
    </row>
    <row r="399" spans="1:11" ht="17.25" customHeight="1">
      <c r="A399" s="13"/>
      <c r="B399" s="14"/>
      <c r="C399" s="104" t="s">
        <v>166</v>
      </c>
      <c r="D399" s="118"/>
      <c r="E399" s="118"/>
      <c r="F399" s="106" t="s">
        <v>167</v>
      </c>
      <c r="G399" s="118"/>
      <c r="H399" s="118"/>
      <c r="I399" s="106" t="s">
        <v>168</v>
      </c>
      <c r="J399" s="118"/>
      <c r="K399" s="119"/>
    </row>
    <row r="400" spans="1:11" ht="11.25">
      <c r="A400" s="18"/>
      <c r="B400" s="9"/>
      <c r="C400" s="109"/>
      <c r="D400" s="109" t="s">
        <v>5</v>
      </c>
      <c r="E400" s="109" t="s">
        <v>5</v>
      </c>
      <c r="F400" s="110"/>
      <c r="G400" s="109" t="s">
        <v>5</v>
      </c>
      <c r="H400" s="109" t="s">
        <v>5</v>
      </c>
      <c r="I400" s="110"/>
      <c r="J400" s="109" t="s">
        <v>5</v>
      </c>
      <c r="K400" s="77" t="s">
        <v>5</v>
      </c>
    </row>
    <row r="401" spans="1:11" ht="11.25" customHeight="1">
      <c r="A401" s="78"/>
      <c r="B401" s="20" t="s">
        <v>173</v>
      </c>
      <c r="C401" s="109"/>
      <c r="D401" s="109" t="s">
        <v>7</v>
      </c>
      <c r="E401" s="109" t="s">
        <v>8</v>
      </c>
      <c r="F401" s="110"/>
      <c r="G401" s="109" t="s">
        <v>7</v>
      </c>
      <c r="H401" s="109" t="s">
        <v>8</v>
      </c>
      <c r="I401" s="110"/>
      <c r="J401" s="109" t="s">
        <v>7</v>
      </c>
      <c r="K401" s="77" t="s">
        <v>8</v>
      </c>
    </row>
    <row r="402" spans="1:11" ht="11.25">
      <c r="A402" s="24"/>
      <c r="B402" s="12"/>
      <c r="C402" s="79" t="s">
        <v>9</v>
      </c>
      <c r="D402" s="79" t="s">
        <v>10</v>
      </c>
      <c r="E402" s="79" t="s">
        <v>10</v>
      </c>
      <c r="F402" s="80" t="s">
        <v>9</v>
      </c>
      <c r="G402" s="79" t="s">
        <v>10</v>
      </c>
      <c r="H402" s="79" t="s">
        <v>10</v>
      </c>
      <c r="I402" s="80" t="s">
        <v>9</v>
      </c>
      <c r="J402" s="79" t="s">
        <v>10</v>
      </c>
      <c r="K402" s="81" t="s">
        <v>10</v>
      </c>
    </row>
    <row r="403" spans="1:11" ht="11.25">
      <c r="A403" s="13" t="s">
        <v>45</v>
      </c>
      <c r="B403" s="14" t="s">
        <v>46</v>
      </c>
      <c r="C403" s="13"/>
      <c r="D403" s="52"/>
      <c r="E403" s="53"/>
      <c r="F403" s="13"/>
      <c r="G403" s="52"/>
      <c r="H403" s="53"/>
      <c r="I403" s="13"/>
      <c r="J403" s="52"/>
      <c r="K403" s="53"/>
    </row>
    <row r="404" spans="1:11" ht="11.25">
      <c r="A404" s="18"/>
      <c r="B404" s="9" t="s">
        <v>47</v>
      </c>
      <c r="C404" s="18">
        <v>173</v>
      </c>
      <c r="D404" s="58">
        <v>0.5527156549520766</v>
      </c>
      <c r="E404" s="59">
        <v>0.5527156549520766</v>
      </c>
      <c r="F404" s="18">
        <v>8</v>
      </c>
      <c r="G404" s="58">
        <v>0.5</v>
      </c>
      <c r="H404" s="59">
        <v>0.5</v>
      </c>
      <c r="I404" s="18">
        <v>6</v>
      </c>
      <c r="J404" s="58">
        <v>0.6666666666666666</v>
      </c>
      <c r="K404" s="59">
        <v>0.6666666666666666</v>
      </c>
    </row>
    <row r="405" spans="1:11" ht="11.25">
      <c r="A405" s="18"/>
      <c r="B405" s="9" t="s">
        <v>48</v>
      </c>
      <c r="C405" s="18">
        <v>90</v>
      </c>
      <c r="D405" s="58">
        <v>0.28753993610223644</v>
      </c>
      <c r="E405" s="59">
        <v>0.28753993610223644</v>
      </c>
      <c r="F405" s="18">
        <v>7</v>
      </c>
      <c r="G405" s="58">
        <v>0.4375</v>
      </c>
      <c r="H405" s="59">
        <v>0.4375</v>
      </c>
      <c r="I405" s="18">
        <v>2</v>
      </c>
      <c r="J405" s="58">
        <v>0.2222222222222222</v>
      </c>
      <c r="K405" s="59">
        <v>0.2222222222222222</v>
      </c>
    </row>
    <row r="406" spans="1:11" ht="11.25">
      <c r="A406" s="18"/>
      <c r="B406" s="9" t="s">
        <v>52</v>
      </c>
      <c r="C406" s="18">
        <v>6</v>
      </c>
      <c r="D406" s="58">
        <v>0.019169329073482427</v>
      </c>
      <c r="E406" s="59">
        <v>0.019169329073482427</v>
      </c>
      <c r="F406" s="18">
        <v>0</v>
      </c>
      <c r="G406" s="58">
        <v>0</v>
      </c>
      <c r="H406" s="59">
        <v>0</v>
      </c>
      <c r="I406" s="18">
        <v>0</v>
      </c>
      <c r="J406" s="58">
        <v>0</v>
      </c>
      <c r="K406" s="59">
        <v>0</v>
      </c>
    </row>
    <row r="407" spans="1:11" ht="11.25">
      <c r="A407" s="18"/>
      <c r="B407" s="9" t="s">
        <v>49</v>
      </c>
      <c r="C407" s="18">
        <v>31</v>
      </c>
      <c r="D407" s="58">
        <v>0.09904153354632587</v>
      </c>
      <c r="E407" s="59">
        <v>0.09904153354632587</v>
      </c>
      <c r="F407" s="18">
        <v>1</v>
      </c>
      <c r="G407" s="58">
        <v>0.0625</v>
      </c>
      <c r="H407" s="59">
        <v>0.0625</v>
      </c>
      <c r="I407" s="18">
        <v>0</v>
      </c>
      <c r="J407" s="58">
        <v>0</v>
      </c>
      <c r="K407" s="59">
        <v>0</v>
      </c>
    </row>
    <row r="408" spans="1:11" ht="11.25">
      <c r="A408" s="18" t="s">
        <v>51</v>
      </c>
      <c r="B408" s="124" t="s">
        <v>50</v>
      </c>
      <c r="C408" s="47">
        <v>13</v>
      </c>
      <c r="D408" s="58">
        <v>0.04153354632587859</v>
      </c>
      <c r="E408" s="59">
        <v>0.04153354632587859</v>
      </c>
      <c r="F408" s="47">
        <v>0</v>
      </c>
      <c r="G408" s="58">
        <v>0</v>
      </c>
      <c r="H408" s="59">
        <v>0</v>
      </c>
      <c r="I408" s="47">
        <v>1</v>
      </c>
      <c r="J408" s="58">
        <v>0.1111111111111111</v>
      </c>
      <c r="K408" s="59">
        <v>0.1111111111111111</v>
      </c>
    </row>
    <row r="409" spans="1:11" ht="11.25">
      <c r="A409" s="24"/>
      <c r="B409" s="125" t="s">
        <v>18</v>
      </c>
      <c r="C409" s="49">
        <v>0</v>
      </c>
      <c r="D409" s="126">
        <v>0</v>
      </c>
      <c r="E409" s="84" t="s">
        <v>19</v>
      </c>
      <c r="F409" s="49">
        <v>0</v>
      </c>
      <c r="G409" s="126">
        <v>0</v>
      </c>
      <c r="H409" s="84" t="s">
        <v>19</v>
      </c>
      <c r="I409" s="49">
        <v>0</v>
      </c>
      <c r="J409" s="126">
        <v>0</v>
      </c>
      <c r="K409" s="84" t="s">
        <v>19</v>
      </c>
    </row>
    <row r="410" spans="1:11" ht="11.25">
      <c r="A410" s="18" t="str">
        <f>"6."</f>
        <v>6.</v>
      </c>
      <c r="B410" s="65" t="s">
        <v>53</v>
      </c>
      <c r="D410" s="93"/>
      <c r="E410" s="93"/>
      <c r="F410" s="18"/>
      <c r="G410" s="93"/>
      <c r="H410" s="93"/>
      <c r="I410" s="18"/>
      <c r="J410" s="93"/>
      <c r="K410" s="59"/>
    </row>
    <row r="411" spans="1:11" ht="11.25">
      <c r="A411" s="18"/>
      <c r="B411" s="65" t="s">
        <v>54</v>
      </c>
      <c r="C411" s="5">
        <v>121</v>
      </c>
      <c r="D411" s="93">
        <v>0.3865814696485623</v>
      </c>
      <c r="E411" s="93">
        <v>0.38782051282051283</v>
      </c>
      <c r="F411" s="18">
        <v>7</v>
      </c>
      <c r="G411" s="93">
        <v>0.4375</v>
      </c>
      <c r="H411" s="93">
        <v>0.4375</v>
      </c>
      <c r="I411" s="18">
        <v>4</v>
      </c>
      <c r="J411" s="93">
        <v>0.4444444444444444</v>
      </c>
      <c r="K411" s="59">
        <v>0.4444444444444444</v>
      </c>
    </row>
    <row r="412" spans="1:11" ht="11.25">
      <c r="A412" s="18"/>
      <c r="B412" s="65" t="s">
        <v>55</v>
      </c>
      <c r="C412" s="5">
        <v>104</v>
      </c>
      <c r="D412" s="93">
        <v>0.33226837060702874</v>
      </c>
      <c r="E412" s="93">
        <v>0.3333333333333333</v>
      </c>
      <c r="F412" s="18">
        <v>7</v>
      </c>
      <c r="G412" s="93">
        <v>0.4375</v>
      </c>
      <c r="H412" s="93">
        <v>0.4375</v>
      </c>
      <c r="I412" s="18">
        <v>3</v>
      </c>
      <c r="J412" s="93">
        <v>0.3333333333333333</v>
      </c>
      <c r="K412" s="59">
        <v>0.3333333333333333</v>
      </c>
    </row>
    <row r="413" spans="1:11" ht="11.25">
      <c r="A413" s="18"/>
      <c r="B413" s="65" t="s">
        <v>56</v>
      </c>
      <c r="C413" s="5">
        <v>82</v>
      </c>
      <c r="D413" s="93">
        <v>0.26198083067092653</v>
      </c>
      <c r="E413" s="93">
        <v>0.26282051282051283</v>
      </c>
      <c r="F413" s="18">
        <v>2</v>
      </c>
      <c r="G413" s="93">
        <v>0.125</v>
      </c>
      <c r="H413" s="93">
        <v>0.125</v>
      </c>
      <c r="I413" s="18">
        <v>2</v>
      </c>
      <c r="J413" s="93">
        <v>0.2222222222222222</v>
      </c>
      <c r="K413" s="59">
        <v>0.2222222222222222</v>
      </c>
    </row>
    <row r="414" spans="1:11" ht="11.25">
      <c r="A414" s="18"/>
      <c r="B414" s="65" t="s">
        <v>175</v>
      </c>
      <c r="C414" s="5">
        <v>5</v>
      </c>
      <c r="D414" s="93">
        <v>0.01597444089456869</v>
      </c>
      <c r="E414" s="93">
        <v>0.016025641025641024</v>
      </c>
      <c r="F414" s="18">
        <v>0</v>
      </c>
      <c r="G414" s="93">
        <v>0</v>
      </c>
      <c r="H414" s="93">
        <v>0</v>
      </c>
      <c r="I414" s="18">
        <v>0</v>
      </c>
      <c r="J414" s="93">
        <v>0</v>
      </c>
      <c r="K414" s="59">
        <v>0</v>
      </c>
    </row>
    <row r="415" spans="1:11" ht="11.25">
      <c r="A415" s="24"/>
      <c r="B415" s="66" t="s">
        <v>18</v>
      </c>
      <c r="C415" s="11">
        <v>1</v>
      </c>
      <c r="D415" s="82">
        <v>0.003194888178913738</v>
      </c>
      <c r="E415" s="83" t="s">
        <v>19</v>
      </c>
      <c r="F415" s="24">
        <v>0</v>
      </c>
      <c r="G415" s="82">
        <v>0</v>
      </c>
      <c r="H415" s="83" t="s">
        <v>19</v>
      </c>
      <c r="I415" s="24">
        <v>0</v>
      </c>
      <c r="J415" s="82">
        <v>0</v>
      </c>
      <c r="K415" s="84" t="s">
        <v>19</v>
      </c>
    </row>
    <row r="416" spans="1:14" ht="11.25">
      <c r="A416" s="18" t="str">
        <f>"7."</f>
        <v>7.</v>
      </c>
      <c r="B416" s="65" t="s">
        <v>58</v>
      </c>
      <c r="C416" s="13"/>
      <c r="D416" s="52"/>
      <c r="E416" s="53"/>
      <c r="F416" s="13"/>
      <c r="G416" s="52"/>
      <c r="H416" s="53"/>
      <c r="I416" s="13"/>
      <c r="J416" s="52"/>
      <c r="K416" s="53"/>
      <c r="M416" s="127">
        <f>((33500*2)+(55000*1))/3</f>
        <v>40666.666666666664</v>
      </c>
      <c r="N416" s="5" t="str">
        <f>"= calculation for other"</f>
        <v>= calculation for other</v>
      </c>
    </row>
    <row r="417" spans="1:11" ht="11.25">
      <c r="A417" s="18"/>
      <c r="B417" s="65" t="s">
        <v>176</v>
      </c>
      <c r="C417" s="18" t="s">
        <v>177</v>
      </c>
      <c r="D417" s="58"/>
      <c r="E417" s="59"/>
      <c r="F417" s="18" t="s">
        <v>178</v>
      </c>
      <c r="G417" s="58"/>
      <c r="H417" s="59"/>
      <c r="I417" s="18" t="s">
        <v>179</v>
      </c>
      <c r="J417" s="58"/>
      <c r="K417" s="59"/>
    </row>
    <row r="418" spans="1:11" ht="11.25">
      <c r="A418" s="18"/>
      <c r="B418" s="55" t="s">
        <v>61</v>
      </c>
      <c r="C418" s="18">
        <v>17</v>
      </c>
      <c r="D418" s="58">
        <v>0.059027777777777776</v>
      </c>
      <c r="E418" s="59">
        <v>0.06181818181818182</v>
      </c>
      <c r="F418" s="18">
        <v>1</v>
      </c>
      <c r="G418" s="58">
        <v>0.0625</v>
      </c>
      <c r="H418" s="59">
        <v>0.06666666666666667</v>
      </c>
      <c r="I418" s="18">
        <v>0</v>
      </c>
      <c r="J418" s="58">
        <v>0</v>
      </c>
      <c r="K418" s="59">
        <v>0</v>
      </c>
    </row>
    <row r="419" spans="1:11" ht="11.25">
      <c r="A419" s="18"/>
      <c r="B419" s="55" t="s">
        <v>62</v>
      </c>
      <c r="C419" s="18">
        <v>23</v>
      </c>
      <c r="D419" s="58">
        <v>0.0798611111111111</v>
      </c>
      <c r="E419" s="59">
        <v>0.08363636363636363</v>
      </c>
      <c r="F419" s="18">
        <v>2</v>
      </c>
      <c r="G419" s="58">
        <v>0.125</v>
      </c>
      <c r="H419" s="59">
        <v>0.13333333333333333</v>
      </c>
      <c r="I419" s="18">
        <v>1</v>
      </c>
      <c r="J419" s="58">
        <v>0.14285714285714285</v>
      </c>
      <c r="K419" s="59">
        <v>0.14285714285714285</v>
      </c>
    </row>
    <row r="420" spans="1:11" ht="11.25">
      <c r="A420" s="18"/>
      <c r="B420" s="55" t="s">
        <v>63</v>
      </c>
      <c r="C420" s="18">
        <v>40</v>
      </c>
      <c r="D420" s="58">
        <v>0.1388888888888889</v>
      </c>
      <c r="E420" s="59">
        <v>0.14545454545454545</v>
      </c>
      <c r="F420" s="18">
        <v>0</v>
      </c>
      <c r="G420" s="58">
        <v>0</v>
      </c>
      <c r="H420" s="59">
        <v>0</v>
      </c>
      <c r="I420" s="18">
        <v>0</v>
      </c>
      <c r="J420" s="58">
        <v>0</v>
      </c>
      <c r="K420" s="59">
        <v>0</v>
      </c>
    </row>
    <row r="421" spans="1:11" ht="11.25">
      <c r="A421" s="18"/>
      <c r="B421" s="55" t="s">
        <v>64</v>
      </c>
      <c r="C421" s="18">
        <v>35</v>
      </c>
      <c r="D421" s="58">
        <v>0.12152777777777778</v>
      </c>
      <c r="E421" s="59">
        <v>0.12727272727272726</v>
      </c>
      <c r="F421" s="18">
        <v>1</v>
      </c>
      <c r="G421" s="58">
        <v>0.0625</v>
      </c>
      <c r="H421" s="59">
        <v>0.06666666666666667</v>
      </c>
      <c r="I421" s="18">
        <v>3</v>
      </c>
      <c r="J421" s="58">
        <v>0.42857142857142855</v>
      </c>
      <c r="K421" s="59">
        <v>0.42857142857142855</v>
      </c>
    </row>
    <row r="422" spans="1:11" ht="11.25">
      <c r="A422" s="18"/>
      <c r="B422" s="55" t="s">
        <v>65</v>
      </c>
      <c r="C422" s="18">
        <v>39</v>
      </c>
      <c r="D422" s="58">
        <v>0.13541666666666666</v>
      </c>
      <c r="E422" s="59">
        <v>0.14181818181818182</v>
      </c>
      <c r="F422" s="18">
        <v>5</v>
      </c>
      <c r="G422" s="58">
        <v>0.3125</v>
      </c>
      <c r="H422" s="59">
        <v>0.3333333333333333</v>
      </c>
      <c r="I422" s="18">
        <v>2</v>
      </c>
      <c r="J422" s="58">
        <v>0.2857142857142857</v>
      </c>
      <c r="K422" s="59">
        <v>0.2857142857142857</v>
      </c>
    </row>
    <row r="423" spans="1:11" ht="11.25">
      <c r="A423" s="18"/>
      <c r="B423" s="55" t="s">
        <v>66</v>
      </c>
      <c r="C423" s="18">
        <v>27</v>
      </c>
      <c r="D423" s="58">
        <v>0.09375</v>
      </c>
      <c r="E423" s="59">
        <v>0.09818181818181818</v>
      </c>
      <c r="F423" s="18">
        <v>2</v>
      </c>
      <c r="G423" s="58">
        <v>0.125</v>
      </c>
      <c r="H423" s="59">
        <v>0.13333333333333333</v>
      </c>
      <c r="I423" s="18">
        <v>0</v>
      </c>
      <c r="J423" s="58">
        <v>0</v>
      </c>
      <c r="K423" s="59">
        <v>0</v>
      </c>
    </row>
    <row r="424" spans="1:11" ht="11.25">
      <c r="A424" s="18"/>
      <c r="B424" s="55" t="s">
        <v>67</v>
      </c>
      <c r="C424" s="18">
        <v>94</v>
      </c>
      <c r="D424" s="58">
        <v>0.3263888888888889</v>
      </c>
      <c r="E424" s="59">
        <v>0.3418181818181818</v>
      </c>
      <c r="F424" s="18">
        <v>4</v>
      </c>
      <c r="G424" s="58">
        <v>0.25</v>
      </c>
      <c r="H424" s="59">
        <v>0.26666666666666666</v>
      </c>
      <c r="I424" s="18">
        <v>1</v>
      </c>
      <c r="J424" s="58">
        <v>0.14285714285714285</v>
      </c>
      <c r="K424" s="59">
        <v>0.14285714285714285</v>
      </c>
    </row>
    <row r="425" spans="1:11" ht="10.5" customHeight="1">
      <c r="A425" s="18"/>
      <c r="B425" s="55" t="s">
        <v>68</v>
      </c>
      <c r="C425" s="18">
        <v>13</v>
      </c>
      <c r="D425" s="58">
        <v>0.04513888888888889</v>
      </c>
      <c r="E425" s="99" t="s">
        <v>19</v>
      </c>
      <c r="F425" s="18">
        <v>1</v>
      </c>
      <c r="G425" s="58">
        <v>0.0625</v>
      </c>
      <c r="H425" s="99" t="s">
        <v>19</v>
      </c>
      <c r="I425" s="18">
        <v>0</v>
      </c>
      <c r="J425" s="58">
        <v>0</v>
      </c>
      <c r="K425" s="99" t="s">
        <v>19</v>
      </c>
    </row>
    <row r="426" spans="1:14" ht="9" customHeight="1">
      <c r="A426" s="18"/>
      <c r="B426" s="55"/>
      <c r="C426" s="18"/>
      <c r="D426" s="58"/>
      <c r="E426" s="59"/>
      <c r="F426" s="18"/>
      <c r="G426" s="58"/>
      <c r="H426" s="59"/>
      <c r="I426" s="18"/>
      <c r="J426" s="58"/>
      <c r="K426" s="59"/>
      <c r="M426" s="5">
        <f>(10000+7200)/2</f>
        <v>8600</v>
      </c>
      <c r="N426" s="5" t="str">
        <f>"= calculation for other"</f>
        <v>= calculation for other</v>
      </c>
    </row>
    <row r="427" spans="1:11" ht="11.25">
      <c r="A427" s="18"/>
      <c r="B427" s="55" t="s">
        <v>180</v>
      </c>
      <c r="C427" s="18" t="s">
        <v>181</v>
      </c>
      <c r="D427" s="58"/>
      <c r="E427" s="59"/>
      <c r="F427" s="18" t="s">
        <v>51</v>
      </c>
      <c r="G427" s="58"/>
      <c r="H427" s="59"/>
      <c r="I427" s="18" t="s">
        <v>182</v>
      </c>
      <c r="J427" s="58"/>
      <c r="K427" s="59"/>
    </row>
    <row r="428" spans="1:11" ht="11.25">
      <c r="A428" s="18"/>
      <c r="B428" s="55" t="s">
        <v>71</v>
      </c>
      <c r="C428" s="18">
        <v>12</v>
      </c>
      <c r="D428" s="58">
        <v>0.48</v>
      </c>
      <c r="E428" s="59">
        <v>0.5714285714285714</v>
      </c>
      <c r="F428" s="18">
        <v>0</v>
      </c>
      <c r="G428" s="112" t="s">
        <v>183</v>
      </c>
      <c r="H428" s="112" t="s">
        <v>183</v>
      </c>
      <c r="I428" s="18">
        <v>1</v>
      </c>
      <c r="J428" s="112" t="s">
        <v>183</v>
      </c>
      <c r="K428" s="99" t="s">
        <v>183</v>
      </c>
    </row>
    <row r="429" spans="1:11" ht="11.25">
      <c r="A429" s="18"/>
      <c r="B429" s="55" t="s">
        <v>72</v>
      </c>
      <c r="C429" s="18">
        <v>1</v>
      </c>
      <c r="D429" s="58">
        <v>0.04</v>
      </c>
      <c r="E429" s="59">
        <v>0.047619047619047616</v>
      </c>
      <c r="F429" s="18">
        <v>0</v>
      </c>
      <c r="G429" s="112" t="s">
        <v>183</v>
      </c>
      <c r="H429" s="112" t="s">
        <v>183</v>
      </c>
      <c r="I429" s="18">
        <v>0</v>
      </c>
      <c r="J429" s="112" t="s">
        <v>183</v>
      </c>
      <c r="K429" s="99" t="s">
        <v>183</v>
      </c>
    </row>
    <row r="430" spans="1:11" ht="11.25">
      <c r="A430" s="18"/>
      <c r="B430" s="55" t="s">
        <v>62</v>
      </c>
      <c r="C430" s="18">
        <v>1</v>
      </c>
      <c r="D430" s="58">
        <v>0.04</v>
      </c>
      <c r="E430" s="59">
        <v>0.047619047619047616</v>
      </c>
      <c r="F430" s="18">
        <v>0</v>
      </c>
      <c r="G430" s="112" t="s">
        <v>183</v>
      </c>
      <c r="H430" s="112" t="s">
        <v>183</v>
      </c>
      <c r="I430" s="18">
        <v>0</v>
      </c>
      <c r="J430" s="112" t="s">
        <v>183</v>
      </c>
      <c r="K430" s="99" t="s">
        <v>183</v>
      </c>
    </row>
    <row r="431" spans="1:11" ht="11.25">
      <c r="A431" s="18"/>
      <c r="B431" s="55" t="s">
        <v>63</v>
      </c>
      <c r="C431" s="18">
        <v>5</v>
      </c>
      <c r="D431" s="58">
        <v>0.2</v>
      </c>
      <c r="E431" s="59">
        <v>0.23809523809523808</v>
      </c>
      <c r="F431" s="18">
        <v>0</v>
      </c>
      <c r="G431" s="112" t="s">
        <v>183</v>
      </c>
      <c r="H431" s="112" t="s">
        <v>183</v>
      </c>
      <c r="I431" s="18">
        <v>0</v>
      </c>
      <c r="J431" s="112" t="s">
        <v>183</v>
      </c>
      <c r="K431" s="99" t="s">
        <v>183</v>
      </c>
    </row>
    <row r="432" spans="1:11" ht="11.25">
      <c r="A432" s="18"/>
      <c r="B432" s="55" t="s">
        <v>73</v>
      </c>
      <c r="C432" s="18">
        <v>2</v>
      </c>
      <c r="D432" s="58">
        <v>0.08</v>
      </c>
      <c r="E432" s="59">
        <v>0.09523809523809523</v>
      </c>
      <c r="F432" s="18">
        <v>0</v>
      </c>
      <c r="G432" s="112" t="s">
        <v>183</v>
      </c>
      <c r="H432" s="112" t="s">
        <v>183</v>
      </c>
      <c r="I432" s="18">
        <v>1</v>
      </c>
      <c r="J432" s="112" t="s">
        <v>183</v>
      </c>
      <c r="K432" s="99" t="s">
        <v>183</v>
      </c>
    </row>
    <row r="433" spans="1:11" ht="11.25">
      <c r="A433" s="24"/>
      <c r="B433" s="57" t="s">
        <v>68</v>
      </c>
      <c r="C433" s="24">
        <v>4</v>
      </c>
      <c r="D433" s="82">
        <v>0.16</v>
      </c>
      <c r="E433" s="84" t="s">
        <v>19</v>
      </c>
      <c r="F433" s="24">
        <v>0</v>
      </c>
      <c r="G433" s="112" t="s">
        <v>183</v>
      </c>
      <c r="H433" s="84" t="s">
        <v>19</v>
      </c>
      <c r="I433" s="24">
        <v>0</v>
      </c>
      <c r="J433" s="83" t="s">
        <v>183</v>
      </c>
      <c r="K433" s="84" t="s">
        <v>19</v>
      </c>
    </row>
    <row r="434" spans="1:11" ht="11.25">
      <c r="A434" s="18" t="str">
        <f>"8."</f>
        <v>8.</v>
      </c>
      <c r="B434" s="65" t="s">
        <v>75</v>
      </c>
      <c r="C434" s="13"/>
      <c r="D434" s="52"/>
      <c r="E434" s="53"/>
      <c r="F434" s="13"/>
      <c r="G434" s="52"/>
      <c r="H434" s="53"/>
      <c r="I434" s="7"/>
      <c r="J434" s="58" t="s">
        <v>51</v>
      </c>
      <c r="K434" s="59"/>
    </row>
    <row r="435" spans="1:11" ht="11.25">
      <c r="A435" s="18"/>
      <c r="B435" s="65" t="s">
        <v>76</v>
      </c>
      <c r="C435" s="18">
        <v>54</v>
      </c>
      <c r="D435" s="58">
        <v>0.17252396166134185</v>
      </c>
      <c r="E435" s="59">
        <v>0.17363344051446947</v>
      </c>
      <c r="F435" s="18">
        <v>4</v>
      </c>
      <c r="G435" s="58">
        <v>0.25</v>
      </c>
      <c r="H435" s="59">
        <v>0.25</v>
      </c>
      <c r="I435" s="18">
        <v>4</v>
      </c>
      <c r="J435" s="58">
        <v>0.4444444444444444</v>
      </c>
      <c r="K435" s="59">
        <v>0.4444444444444444</v>
      </c>
    </row>
    <row r="436" spans="1:11" ht="11.25">
      <c r="A436" s="18"/>
      <c r="B436" s="65" t="s">
        <v>77</v>
      </c>
      <c r="C436" s="18">
        <v>123</v>
      </c>
      <c r="D436" s="58">
        <v>0.3929712460063898</v>
      </c>
      <c r="E436" s="59">
        <v>0.3954983922829582</v>
      </c>
      <c r="F436" s="18">
        <v>5</v>
      </c>
      <c r="G436" s="58">
        <v>0.3125</v>
      </c>
      <c r="H436" s="59">
        <v>0.3125</v>
      </c>
      <c r="I436" s="18">
        <v>1</v>
      </c>
      <c r="J436" s="58">
        <v>0.1111111111111111</v>
      </c>
      <c r="K436" s="59">
        <v>0.1111111111111111</v>
      </c>
    </row>
    <row r="437" spans="1:11" ht="11.25">
      <c r="A437" s="18"/>
      <c r="B437" s="65" t="s">
        <v>78</v>
      </c>
      <c r="C437" s="18">
        <v>111</v>
      </c>
      <c r="D437" s="58">
        <v>0.3546325878594249</v>
      </c>
      <c r="E437" s="59">
        <v>0.35691318327974275</v>
      </c>
      <c r="F437" s="18">
        <v>5</v>
      </c>
      <c r="G437" s="58">
        <v>0.3125</v>
      </c>
      <c r="H437" s="59">
        <v>0.3125</v>
      </c>
      <c r="I437" s="18">
        <v>4</v>
      </c>
      <c r="J437" s="58">
        <v>0.4444444444444444</v>
      </c>
      <c r="K437" s="59">
        <v>0.4444444444444444</v>
      </c>
    </row>
    <row r="438" spans="1:11" ht="11.25">
      <c r="A438" s="18"/>
      <c r="B438" s="65" t="s">
        <v>79</v>
      </c>
      <c r="C438" s="18">
        <v>13</v>
      </c>
      <c r="D438" s="58">
        <v>0.04153354632587859</v>
      </c>
      <c r="E438" s="59">
        <v>0.04180064308681672</v>
      </c>
      <c r="F438" s="18">
        <v>2</v>
      </c>
      <c r="G438" s="58">
        <v>0.125</v>
      </c>
      <c r="H438" s="59">
        <v>0.125</v>
      </c>
      <c r="I438" s="18">
        <v>0</v>
      </c>
      <c r="J438" s="58">
        <v>0</v>
      </c>
      <c r="K438" s="59">
        <v>0</v>
      </c>
    </row>
    <row r="439" spans="1:11" ht="11.25">
      <c r="A439" s="18"/>
      <c r="B439" s="65" t="s">
        <v>80</v>
      </c>
      <c r="C439" s="18">
        <v>5</v>
      </c>
      <c r="D439" s="58">
        <v>0.01597444089456869</v>
      </c>
      <c r="E439" s="59">
        <v>0.01607717041800643</v>
      </c>
      <c r="F439" s="18">
        <v>0</v>
      </c>
      <c r="G439" s="58">
        <v>0</v>
      </c>
      <c r="H439" s="59">
        <v>0</v>
      </c>
      <c r="I439" s="18">
        <v>0</v>
      </c>
      <c r="J439" s="58">
        <v>0</v>
      </c>
      <c r="K439" s="59">
        <v>0</v>
      </c>
    </row>
    <row r="440" spans="1:11" ht="11.25">
      <c r="A440" s="18"/>
      <c r="B440" s="65" t="s">
        <v>81</v>
      </c>
      <c r="C440" s="47">
        <v>5</v>
      </c>
      <c r="D440" s="58">
        <v>0.01597444089456869</v>
      </c>
      <c r="E440" s="59">
        <v>0.01607717041800643</v>
      </c>
      <c r="F440" s="47">
        <v>0</v>
      </c>
      <c r="G440" s="58">
        <v>0</v>
      </c>
      <c r="H440" s="59">
        <v>0</v>
      </c>
      <c r="I440" s="47">
        <v>0</v>
      </c>
      <c r="J440" s="58">
        <v>0</v>
      </c>
      <c r="K440" s="59">
        <v>0</v>
      </c>
    </row>
    <row r="441" spans="1:11" ht="11.25">
      <c r="A441" s="24"/>
      <c r="B441" s="66" t="s">
        <v>18</v>
      </c>
      <c r="C441" s="49">
        <v>2</v>
      </c>
      <c r="D441" s="126">
        <v>0.006389776357827476</v>
      </c>
      <c r="E441" s="84" t="s">
        <v>19</v>
      </c>
      <c r="F441" s="49">
        <v>0</v>
      </c>
      <c r="G441" s="126">
        <v>0</v>
      </c>
      <c r="H441" s="84" t="s">
        <v>19</v>
      </c>
      <c r="I441" s="49">
        <v>0</v>
      </c>
      <c r="J441" s="126">
        <v>0</v>
      </c>
      <c r="K441" s="84" t="s">
        <v>19</v>
      </c>
    </row>
    <row r="442" spans="1:11" ht="11.25">
      <c r="A442" s="13" t="s">
        <v>82</v>
      </c>
      <c r="B442" s="7" t="s">
        <v>170</v>
      </c>
      <c r="C442" s="2"/>
      <c r="D442" s="52"/>
      <c r="E442" s="122"/>
      <c r="F442" s="2"/>
      <c r="G442" s="52"/>
      <c r="H442" s="122"/>
      <c r="I442" s="2"/>
      <c r="J442" s="52"/>
      <c r="K442" s="123"/>
    </row>
    <row r="443" spans="1:11" ht="9" customHeight="1">
      <c r="A443" s="24" t="s">
        <v>184</v>
      </c>
      <c r="B443" s="57" t="s">
        <v>163</v>
      </c>
      <c r="C443" s="11"/>
      <c r="D443" s="82"/>
      <c r="E443" s="83"/>
      <c r="F443" s="11"/>
      <c r="G443" s="82"/>
      <c r="H443" s="83"/>
      <c r="I443" s="11"/>
      <c r="J443" s="82"/>
      <c r="K443" s="84"/>
    </row>
    <row r="444" spans="1:11" ht="13.5" customHeight="1">
      <c r="A444" s="117" t="s">
        <v>0</v>
      </c>
      <c r="B444" s="2"/>
      <c r="C444" s="2"/>
      <c r="D444" s="2"/>
      <c r="E444" s="2"/>
      <c r="F444" s="2"/>
      <c r="G444" s="2"/>
      <c r="H444" s="2"/>
      <c r="I444" s="2"/>
      <c r="J444" s="2"/>
      <c r="K444" s="4" t="s">
        <v>185</v>
      </c>
    </row>
    <row r="445" spans="1:11" ht="13.5" customHeight="1">
      <c r="A445" s="6" t="s">
        <v>2</v>
      </c>
      <c r="B445" s="7"/>
      <c r="C445" s="7"/>
      <c r="D445" s="7"/>
      <c r="E445" s="7"/>
      <c r="F445" s="7"/>
      <c r="G445" s="7"/>
      <c r="H445" s="7"/>
      <c r="I445" s="7"/>
      <c r="J445" s="7"/>
      <c r="K445" s="9"/>
    </row>
    <row r="446" spans="1:11" ht="13.5" customHeight="1">
      <c r="A446" s="78" t="s">
        <v>172</v>
      </c>
      <c r="B446" s="7"/>
      <c r="C446" s="7"/>
      <c r="D446" s="7"/>
      <c r="E446" s="7"/>
      <c r="F446" s="7"/>
      <c r="G446" s="7"/>
      <c r="H446" s="7"/>
      <c r="I446" s="7"/>
      <c r="J446" s="7"/>
      <c r="K446" s="9"/>
    </row>
    <row r="447" spans="1:11" ht="12" customHeight="1">
      <c r="A447" s="10" t="s">
        <v>4</v>
      </c>
      <c r="B447" s="11"/>
      <c r="C447" s="11"/>
      <c r="D447" s="11"/>
      <c r="E447" s="11"/>
      <c r="F447" s="11"/>
      <c r="G447" s="11"/>
      <c r="H447" s="11"/>
      <c r="I447" s="11"/>
      <c r="J447" s="11"/>
      <c r="K447" s="12"/>
    </row>
    <row r="448" spans="1:11" ht="19.5" customHeight="1">
      <c r="A448" s="13"/>
      <c r="B448" s="14"/>
      <c r="C448" s="104" t="s">
        <v>166</v>
      </c>
      <c r="D448" s="118"/>
      <c r="E448" s="118"/>
      <c r="F448" s="106" t="s">
        <v>167</v>
      </c>
      <c r="G448" s="118"/>
      <c r="H448" s="118"/>
      <c r="I448" s="106" t="s">
        <v>168</v>
      </c>
      <c r="J448" s="118"/>
      <c r="K448" s="119"/>
    </row>
    <row r="449" spans="1:11" ht="13.5" customHeight="1">
      <c r="A449" s="18"/>
      <c r="B449" s="9"/>
      <c r="C449" s="75"/>
      <c r="D449" s="75" t="s">
        <v>5</v>
      </c>
      <c r="E449" s="75" t="s">
        <v>5</v>
      </c>
      <c r="F449" s="110"/>
      <c r="G449" s="75" t="s">
        <v>5</v>
      </c>
      <c r="H449" s="75" t="s">
        <v>5</v>
      </c>
      <c r="I449" s="110"/>
      <c r="J449" s="75" t="s">
        <v>5</v>
      </c>
      <c r="K449" s="77" t="s">
        <v>5</v>
      </c>
    </row>
    <row r="450" spans="1:11" ht="11.25" customHeight="1">
      <c r="A450" s="78"/>
      <c r="B450" s="20" t="s">
        <v>173</v>
      </c>
      <c r="C450" s="75"/>
      <c r="D450" s="75" t="s">
        <v>7</v>
      </c>
      <c r="E450" s="75" t="s">
        <v>8</v>
      </c>
      <c r="F450" s="110"/>
      <c r="G450" s="75" t="s">
        <v>7</v>
      </c>
      <c r="H450" s="75" t="s">
        <v>8</v>
      </c>
      <c r="I450" s="110"/>
      <c r="J450" s="75" t="s">
        <v>7</v>
      </c>
      <c r="K450" s="77" t="s">
        <v>8</v>
      </c>
    </row>
    <row r="451" spans="1:11" ht="11.25">
      <c r="A451" s="24"/>
      <c r="B451" s="12"/>
      <c r="C451" s="79" t="s">
        <v>9</v>
      </c>
      <c r="D451" s="79" t="s">
        <v>10</v>
      </c>
      <c r="E451" s="79" t="s">
        <v>10</v>
      </c>
      <c r="F451" s="80" t="s">
        <v>9</v>
      </c>
      <c r="G451" s="79" t="s">
        <v>10</v>
      </c>
      <c r="H451" s="79" t="s">
        <v>10</v>
      </c>
      <c r="I451" s="80" t="s">
        <v>9</v>
      </c>
      <c r="J451" s="79" t="s">
        <v>10</v>
      </c>
      <c r="K451" s="81" t="s">
        <v>10</v>
      </c>
    </row>
    <row r="452" spans="1:11" ht="11.25">
      <c r="A452" s="18" t="str">
        <f>"9a."</f>
        <v>9a.</v>
      </c>
      <c r="B452" s="55" t="s">
        <v>85</v>
      </c>
      <c r="C452" s="18" t="s">
        <v>51</v>
      </c>
      <c r="D452" s="58"/>
      <c r="E452" s="59"/>
      <c r="F452" s="18" t="s">
        <v>51</v>
      </c>
      <c r="G452" s="58"/>
      <c r="H452" s="59"/>
      <c r="I452" s="7" t="s">
        <v>51</v>
      </c>
      <c r="J452" s="58"/>
      <c r="K452" s="59"/>
    </row>
    <row r="453" spans="1:11" ht="11.25">
      <c r="A453" s="18"/>
      <c r="B453" s="55" t="s">
        <v>86</v>
      </c>
      <c r="C453" s="18">
        <v>27</v>
      </c>
      <c r="D453" s="58">
        <v>0.08626198083067092</v>
      </c>
      <c r="E453" s="59">
        <v>0.08766233766233766</v>
      </c>
      <c r="F453" s="18">
        <v>2</v>
      </c>
      <c r="G453" s="58">
        <v>0.125</v>
      </c>
      <c r="H453" s="59">
        <v>0.13333333333333333</v>
      </c>
      <c r="I453" s="7">
        <v>0</v>
      </c>
      <c r="J453" s="58">
        <v>0</v>
      </c>
      <c r="K453" s="59">
        <v>0</v>
      </c>
    </row>
    <row r="454" spans="1:11" ht="11.25">
      <c r="A454" s="18"/>
      <c r="B454" s="55" t="s">
        <v>87</v>
      </c>
      <c r="C454" s="18">
        <v>23</v>
      </c>
      <c r="D454" s="58">
        <v>0.07348242811501597</v>
      </c>
      <c r="E454" s="59">
        <v>0.07467532467532467</v>
      </c>
      <c r="F454" s="18">
        <v>1</v>
      </c>
      <c r="G454" s="58">
        <v>0.0625</v>
      </c>
      <c r="H454" s="59">
        <v>0.06666666666666667</v>
      </c>
      <c r="I454" s="7">
        <v>1</v>
      </c>
      <c r="J454" s="58">
        <v>0.1111111111111111</v>
      </c>
      <c r="K454" s="59">
        <v>0.1111111111111111</v>
      </c>
    </row>
    <row r="455" spans="1:11" ht="11.25">
      <c r="A455" s="18"/>
      <c r="B455" s="55" t="s">
        <v>88</v>
      </c>
      <c r="C455" s="18">
        <v>25</v>
      </c>
      <c r="D455" s="58">
        <v>0.07987220447284345</v>
      </c>
      <c r="E455" s="59">
        <v>0.08116883116883117</v>
      </c>
      <c r="F455" s="18">
        <v>2</v>
      </c>
      <c r="G455" s="58">
        <v>0.125</v>
      </c>
      <c r="H455" s="59">
        <v>0.13333333333333333</v>
      </c>
      <c r="I455" s="7">
        <v>0</v>
      </c>
      <c r="J455" s="58">
        <v>0</v>
      </c>
      <c r="K455" s="59">
        <v>0</v>
      </c>
    </row>
    <row r="456" spans="1:11" ht="11.25">
      <c r="A456" s="18"/>
      <c r="B456" s="55" t="s">
        <v>89</v>
      </c>
      <c r="C456" s="18">
        <v>27</v>
      </c>
      <c r="D456" s="58">
        <v>0.08626198083067092</v>
      </c>
      <c r="E456" s="59">
        <v>0.08766233766233766</v>
      </c>
      <c r="F456" s="18">
        <v>0</v>
      </c>
      <c r="G456" s="58">
        <v>0</v>
      </c>
      <c r="H456" s="59">
        <v>0</v>
      </c>
      <c r="I456" s="7">
        <v>1</v>
      </c>
      <c r="J456" s="58">
        <v>0.1111111111111111</v>
      </c>
      <c r="K456" s="59">
        <v>0.1111111111111111</v>
      </c>
    </row>
    <row r="457" spans="1:11" ht="11.25">
      <c r="A457" s="18"/>
      <c r="B457" s="55" t="s">
        <v>90</v>
      </c>
      <c r="C457" s="18">
        <v>4</v>
      </c>
      <c r="D457" s="58">
        <v>0.012779552715654952</v>
      </c>
      <c r="E457" s="59">
        <v>0.012987012987012988</v>
      </c>
      <c r="F457" s="18">
        <v>0</v>
      </c>
      <c r="G457" s="58">
        <v>0</v>
      </c>
      <c r="H457" s="59">
        <v>0</v>
      </c>
      <c r="I457" s="7">
        <v>0</v>
      </c>
      <c r="J457" s="58">
        <v>0</v>
      </c>
      <c r="K457" s="59">
        <v>0</v>
      </c>
    </row>
    <row r="458" spans="1:11" ht="11.25">
      <c r="A458" s="18"/>
      <c r="B458" s="55" t="s">
        <v>91</v>
      </c>
      <c r="C458" s="18">
        <v>0</v>
      </c>
      <c r="D458" s="58">
        <v>0</v>
      </c>
      <c r="E458" s="59">
        <v>0</v>
      </c>
      <c r="F458" s="18">
        <v>0</v>
      </c>
      <c r="G458" s="58">
        <v>0</v>
      </c>
      <c r="H458" s="59">
        <v>0</v>
      </c>
      <c r="I458" s="7">
        <v>0</v>
      </c>
      <c r="J458" s="58">
        <v>0</v>
      </c>
      <c r="K458" s="59">
        <v>0</v>
      </c>
    </row>
    <row r="459" spans="1:11" ht="11.25">
      <c r="A459" s="18"/>
      <c r="B459" s="55" t="s">
        <v>92</v>
      </c>
      <c r="C459" s="18">
        <v>13</v>
      </c>
      <c r="D459" s="58">
        <v>0.04153354632587859</v>
      </c>
      <c r="E459" s="59">
        <v>0.04220779220779221</v>
      </c>
      <c r="F459" s="18">
        <v>0</v>
      </c>
      <c r="G459" s="58">
        <v>0</v>
      </c>
      <c r="H459" s="59">
        <v>0</v>
      </c>
      <c r="I459" s="7">
        <v>0</v>
      </c>
      <c r="J459" s="58">
        <v>0</v>
      </c>
      <c r="K459" s="59">
        <v>0</v>
      </c>
    </row>
    <row r="460" spans="1:11" ht="11.25">
      <c r="A460" s="18"/>
      <c r="B460" s="55" t="s">
        <v>93</v>
      </c>
      <c r="C460" s="18">
        <v>9</v>
      </c>
      <c r="D460" s="58">
        <v>0.02875399361022364</v>
      </c>
      <c r="E460" s="59">
        <v>0.02922077922077922</v>
      </c>
      <c r="F460" s="18">
        <v>0</v>
      </c>
      <c r="G460" s="58">
        <v>0</v>
      </c>
      <c r="H460" s="59">
        <v>0</v>
      </c>
      <c r="I460" s="7">
        <v>0</v>
      </c>
      <c r="J460" s="58">
        <v>0</v>
      </c>
      <c r="K460" s="59">
        <v>0</v>
      </c>
    </row>
    <row r="461" spans="1:11" ht="11.25">
      <c r="A461" s="18"/>
      <c r="B461" s="55" t="s">
        <v>94</v>
      </c>
      <c r="C461" s="18">
        <v>4</v>
      </c>
      <c r="D461" s="58">
        <v>0.012779552715654952</v>
      </c>
      <c r="E461" s="59">
        <v>0.012987012987012988</v>
      </c>
      <c r="F461" s="18">
        <v>0</v>
      </c>
      <c r="G461" s="58">
        <v>0</v>
      </c>
      <c r="H461" s="59">
        <v>0</v>
      </c>
      <c r="I461" s="7">
        <v>0</v>
      </c>
      <c r="J461" s="58">
        <v>0</v>
      </c>
      <c r="K461" s="59">
        <v>0</v>
      </c>
    </row>
    <row r="462" spans="1:11" ht="11.25">
      <c r="A462" s="18"/>
      <c r="B462" s="55" t="s">
        <v>95</v>
      </c>
      <c r="C462" s="18">
        <v>2</v>
      </c>
      <c r="D462" s="58">
        <v>0.006389776357827476</v>
      </c>
      <c r="E462" s="59">
        <v>0.006493506493506494</v>
      </c>
      <c r="F462" s="18">
        <v>0</v>
      </c>
      <c r="G462" s="58">
        <v>0</v>
      </c>
      <c r="H462" s="59">
        <v>0</v>
      </c>
      <c r="I462" s="7">
        <v>0</v>
      </c>
      <c r="J462" s="58">
        <v>0</v>
      </c>
      <c r="K462" s="59">
        <v>0</v>
      </c>
    </row>
    <row r="463" spans="1:11" ht="11.25">
      <c r="A463" s="18"/>
      <c r="B463" s="55" t="s">
        <v>96</v>
      </c>
      <c r="C463" s="18">
        <v>36</v>
      </c>
      <c r="D463" s="58">
        <v>0.11501597444089456</v>
      </c>
      <c r="E463" s="59">
        <v>0.11688311688311688</v>
      </c>
      <c r="F463" s="18">
        <v>1</v>
      </c>
      <c r="G463" s="58">
        <v>0.0625</v>
      </c>
      <c r="H463" s="59">
        <v>0.06666666666666667</v>
      </c>
      <c r="I463" s="7">
        <v>4</v>
      </c>
      <c r="J463" s="58">
        <v>0.4444444444444444</v>
      </c>
      <c r="K463" s="59">
        <v>0.4444444444444444</v>
      </c>
    </row>
    <row r="464" spans="1:11" ht="11.25">
      <c r="A464" s="18"/>
      <c r="B464" s="55" t="s">
        <v>97</v>
      </c>
      <c r="C464" s="18">
        <v>8</v>
      </c>
      <c r="D464" s="58">
        <v>0.025559105431309903</v>
      </c>
      <c r="E464" s="59">
        <v>0.025974025974025976</v>
      </c>
      <c r="F464" s="18">
        <v>0</v>
      </c>
      <c r="G464" s="58">
        <v>0</v>
      </c>
      <c r="H464" s="59">
        <v>0</v>
      </c>
      <c r="I464" s="7">
        <v>1</v>
      </c>
      <c r="J464" s="58">
        <v>0.1111111111111111</v>
      </c>
      <c r="K464" s="59">
        <v>0.1111111111111111</v>
      </c>
    </row>
    <row r="465" spans="1:11" ht="11.25">
      <c r="A465" s="18"/>
      <c r="B465" s="55" t="s">
        <v>98</v>
      </c>
      <c r="C465" s="18">
        <v>4</v>
      </c>
      <c r="D465" s="58">
        <v>0.012779552715654952</v>
      </c>
      <c r="E465" s="59">
        <v>0.012987012987012988</v>
      </c>
      <c r="F465" s="18">
        <v>1</v>
      </c>
      <c r="G465" s="58">
        <v>0.0625</v>
      </c>
      <c r="H465" s="59">
        <v>0.06666666666666667</v>
      </c>
      <c r="I465" s="7">
        <v>0</v>
      </c>
      <c r="J465" s="58">
        <v>0</v>
      </c>
      <c r="K465" s="59">
        <v>0</v>
      </c>
    </row>
    <row r="466" spans="1:11" ht="11.25">
      <c r="A466" s="18"/>
      <c r="B466" s="55" t="s">
        <v>99</v>
      </c>
      <c r="C466" s="18">
        <v>16</v>
      </c>
      <c r="D466" s="58">
        <v>0.051118210862619806</v>
      </c>
      <c r="E466" s="59">
        <v>0.05194805194805195</v>
      </c>
      <c r="F466" s="18">
        <v>3</v>
      </c>
      <c r="G466" s="58">
        <v>0.1875</v>
      </c>
      <c r="H466" s="59">
        <v>0.2</v>
      </c>
      <c r="I466" s="7">
        <v>0</v>
      </c>
      <c r="J466" s="58">
        <v>0</v>
      </c>
      <c r="K466" s="59">
        <v>0</v>
      </c>
    </row>
    <row r="467" spans="1:11" ht="11.25">
      <c r="A467" s="18"/>
      <c r="B467" s="55" t="s">
        <v>100</v>
      </c>
      <c r="C467" s="18">
        <v>2</v>
      </c>
      <c r="D467" s="58">
        <v>0.006389776357827476</v>
      </c>
      <c r="E467" s="59">
        <v>0.006493506493506494</v>
      </c>
      <c r="F467" s="18">
        <v>0</v>
      </c>
      <c r="G467" s="58">
        <v>0</v>
      </c>
      <c r="H467" s="59">
        <v>0</v>
      </c>
      <c r="I467" s="7">
        <v>0</v>
      </c>
      <c r="J467" s="58">
        <v>0</v>
      </c>
      <c r="K467" s="59">
        <v>0</v>
      </c>
    </row>
    <row r="468" spans="1:11" ht="11.25">
      <c r="A468" s="18"/>
      <c r="B468" s="55" t="s">
        <v>101</v>
      </c>
      <c r="C468" s="18">
        <v>1</v>
      </c>
      <c r="D468" s="58">
        <v>0.003194888178913738</v>
      </c>
      <c r="E468" s="59">
        <v>0.003246753246753247</v>
      </c>
      <c r="F468" s="18">
        <v>0</v>
      </c>
      <c r="G468" s="58">
        <v>0</v>
      </c>
      <c r="H468" s="59">
        <v>0</v>
      </c>
      <c r="I468" s="7">
        <v>0</v>
      </c>
      <c r="J468" s="58">
        <v>0</v>
      </c>
      <c r="K468" s="59">
        <v>0</v>
      </c>
    </row>
    <row r="469" spans="1:11" ht="11.25">
      <c r="A469" s="18"/>
      <c r="B469" s="55" t="s">
        <v>102</v>
      </c>
      <c r="C469" s="18">
        <v>5</v>
      </c>
      <c r="D469" s="58">
        <v>0.01597444089456869</v>
      </c>
      <c r="E469" s="59">
        <v>0.016233766233766232</v>
      </c>
      <c r="F469" s="18">
        <v>0</v>
      </c>
      <c r="G469" s="58">
        <v>0</v>
      </c>
      <c r="H469" s="59">
        <v>0</v>
      </c>
      <c r="I469" s="7">
        <v>0</v>
      </c>
      <c r="J469" s="58">
        <v>0</v>
      </c>
      <c r="K469" s="59">
        <v>0</v>
      </c>
    </row>
    <row r="470" spans="1:11" ht="11.25">
      <c r="A470" s="18"/>
      <c r="B470" s="55" t="s">
        <v>103</v>
      </c>
      <c r="C470" s="18">
        <v>15</v>
      </c>
      <c r="D470" s="58">
        <v>0.04792332268370607</v>
      </c>
      <c r="E470" s="59">
        <v>0.048701298701298704</v>
      </c>
      <c r="F470" s="18">
        <v>2</v>
      </c>
      <c r="G470" s="58">
        <v>0.125</v>
      </c>
      <c r="H470" s="59">
        <v>0.13333333333333333</v>
      </c>
      <c r="I470" s="7">
        <v>1</v>
      </c>
      <c r="J470" s="58">
        <v>0.1111111111111111</v>
      </c>
      <c r="K470" s="59">
        <v>0.1111111111111111</v>
      </c>
    </row>
    <row r="471" spans="1:11" ht="11.25">
      <c r="A471" s="18"/>
      <c r="B471" s="55" t="s">
        <v>104</v>
      </c>
      <c r="C471" s="18">
        <v>9</v>
      </c>
      <c r="D471" s="58">
        <v>0.02875399361022364</v>
      </c>
      <c r="E471" s="59">
        <v>0.02922077922077922</v>
      </c>
      <c r="F471" s="18">
        <v>0</v>
      </c>
      <c r="G471" s="58">
        <v>0</v>
      </c>
      <c r="H471" s="59">
        <v>0</v>
      </c>
      <c r="I471" s="7">
        <v>0</v>
      </c>
      <c r="J471" s="58">
        <v>0</v>
      </c>
      <c r="K471" s="59">
        <v>0</v>
      </c>
    </row>
    <row r="472" spans="1:11" ht="11.25">
      <c r="A472" s="18"/>
      <c r="B472" s="55" t="s">
        <v>105</v>
      </c>
      <c r="C472" s="18">
        <v>9</v>
      </c>
      <c r="D472" s="58">
        <v>0.02875399361022364</v>
      </c>
      <c r="E472" s="59">
        <v>0.02922077922077922</v>
      </c>
      <c r="F472" s="18">
        <v>0</v>
      </c>
      <c r="G472" s="58">
        <v>0</v>
      </c>
      <c r="H472" s="59">
        <v>0</v>
      </c>
      <c r="I472" s="7">
        <v>0</v>
      </c>
      <c r="J472" s="58">
        <v>0</v>
      </c>
      <c r="K472" s="59">
        <v>0</v>
      </c>
    </row>
    <row r="473" spans="1:11" ht="11.25">
      <c r="A473" s="18"/>
      <c r="B473" s="55" t="s">
        <v>106</v>
      </c>
      <c r="C473" s="18">
        <v>10</v>
      </c>
      <c r="D473" s="58">
        <v>0.03194888178913738</v>
      </c>
      <c r="E473" s="59">
        <v>0.032467532467532464</v>
      </c>
      <c r="F473" s="18">
        <v>2</v>
      </c>
      <c r="G473" s="58">
        <v>0.125</v>
      </c>
      <c r="H473" s="59">
        <v>0.13333333333333333</v>
      </c>
      <c r="I473" s="7">
        <v>0</v>
      </c>
      <c r="J473" s="58">
        <v>0</v>
      </c>
      <c r="K473" s="59">
        <v>0</v>
      </c>
    </row>
    <row r="474" spans="1:11" ht="11.25">
      <c r="A474" s="18"/>
      <c r="B474" s="55" t="s">
        <v>107</v>
      </c>
      <c r="C474" s="18">
        <v>11</v>
      </c>
      <c r="D474" s="58">
        <v>0.03514376996805112</v>
      </c>
      <c r="E474" s="59">
        <v>0.03571428571428571</v>
      </c>
      <c r="F474" s="18">
        <v>1</v>
      </c>
      <c r="G474" s="58">
        <v>0.0625</v>
      </c>
      <c r="H474" s="59">
        <v>0.06666666666666667</v>
      </c>
      <c r="I474" s="7">
        <v>1</v>
      </c>
      <c r="J474" s="58">
        <v>0.1111111111111111</v>
      </c>
      <c r="K474" s="59">
        <v>0.1111111111111111</v>
      </c>
    </row>
    <row r="475" spans="1:11" ht="11.25">
      <c r="A475" s="18"/>
      <c r="B475" s="55" t="s">
        <v>108</v>
      </c>
      <c r="C475" s="18">
        <v>0</v>
      </c>
      <c r="D475" s="58">
        <v>0</v>
      </c>
      <c r="E475" s="59">
        <v>0</v>
      </c>
      <c r="F475" s="18">
        <v>0</v>
      </c>
      <c r="G475" s="58">
        <v>0</v>
      </c>
      <c r="H475" s="59">
        <v>0</v>
      </c>
      <c r="I475" s="7">
        <v>0</v>
      </c>
      <c r="J475" s="58">
        <v>0</v>
      </c>
      <c r="K475" s="59">
        <v>0</v>
      </c>
    </row>
    <row r="476" spans="1:11" ht="11.25">
      <c r="A476" s="18"/>
      <c r="B476" s="55" t="s">
        <v>109</v>
      </c>
      <c r="C476" s="18">
        <v>2</v>
      </c>
      <c r="D476" s="58">
        <v>0.006389776357827476</v>
      </c>
      <c r="E476" s="59">
        <v>0.006493506493506494</v>
      </c>
      <c r="F476" s="18">
        <v>0</v>
      </c>
      <c r="G476" s="58">
        <v>0</v>
      </c>
      <c r="H476" s="59">
        <v>0</v>
      </c>
      <c r="I476" s="7">
        <v>0</v>
      </c>
      <c r="J476" s="58">
        <v>0</v>
      </c>
      <c r="K476" s="59">
        <v>0</v>
      </c>
    </row>
    <row r="477" spans="1:11" ht="11.25">
      <c r="A477" s="18"/>
      <c r="B477" s="55" t="s">
        <v>111</v>
      </c>
      <c r="C477" s="18">
        <v>2</v>
      </c>
      <c r="D477" s="58">
        <v>0.006389776357827476</v>
      </c>
      <c r="E477" s="59">
        <v>0.006493506493506494</v>
      </c>
      <c r="F477" s="18">
        <v>0</v>
      </c>
      <c r="G477" s="58">
        <v>0</v>
      </c>
      <c r="H477" s="59">
        <v>0</v>
      </c>
      <c r="I477" s="7">
        <v>0</v>
      </c>
      <c r="J477" s="58">
        <v>0</v>
      </c>
      <c r="K477" s="59">
        <v>0</v>
      </c>
    </row>
    <row r="478" spans="1:11" ht="11.25">
      <c r="A478" s="18"/>
      <c r="B478" s="55" t="s">
        <v>110</v>
      </c>
      <c r="C478" s="18">
        <v>8</v>
      </c>
      <c r="D478" s="58">
        <v>0.025559105431309903</v>
      </c>
      <c r="E478" s="59">
        <v>0.025974025974025976</v>
      </c>
      <c r="F478" s="18">
        <v>0</v>
      </c>
      <c r="G478" s="58">
        <v>0</v>
      </c>
      <c r="H478" s="59">
        <v>0</v>
      </c>
      <c r="I478" s="7">
        <v>0</v>
      </c>
      <c r="J478" s="58">
        <v>0</v>
      </c>
      <c r="K478" s="59">
        <v>0</v>
      </c>
    </row>
    <row r="479" spans="1:11" ht="11.25">
      <c r="A479" s="18"/>
      <c r="B479" s="55" t="s">
        <v>112</v>
      </c>
      <c r="C479" s="18">
        <v>18</v>
      </c>
      <c r="D479" s="58">
        <v>0.05750798722044728</v>
      </c>
      <c r="E479" s="59">
        <v>0.05844155844155844</v>
      </c>
      <c r="F479" s="18">
        <v>0</v>
      </c>
      <c r="G479" s="58">
        <v>0</v>
      </c>
      <c r="H479" s="59">
        <v>0</v>
      </c>
      <c r="I479" s="7">
        <v>0</v>
      </c>
      <c r="J479" s="58">
        <v>0</v>
      </c>
      <c r="K479" s="59">
        <v>0</v>
      </c>
    </row>
    <row r="480" spans="1:11" ht="11.25">
      <c r="A480" s="18"/>
      <c r="B480" s="55" t="s">
        <v>113</v>
      </c>
      <c r="C480" s="18">
        <v>8</v>
      </c>
      <c r="D480" s="58">
        <v>0.025559105431309903</v>
      </c>
      <c r="E480" s="59">
        <v>0.025974025974025976</v>
      </c>
      <c r="F480" s="18">
        <v>0</v>
      </c>
      <c r="G480" s="58">
        <v>0</v>
      </c>
      <c r="H480" s="59">
        <v>0</v>
      </c>
      <c r="I480" s="7">
        <v>0</v>
      </c>
      <c r="J480" s="58">
        <v>0</v>
      </c>
      <c r="K480" s="59">
        <v>0</v>
      </c>
    </row>
    <row r="481" spans="1:11" ht="11.25">
      <c r="A481" s="18"/>
      <c r="B481" s="55" t="s">
        <v>114</v>
      </c>
      <c r="C481" s="18">
        <v>1</v>
      </c>
      <c r="D481" s="58">
        <v>0.003194888178913738</v>
      </c>
      <c r="E481" s="59">
        <v>0.003246753246753247</v>
      </c>
      <c r="F481" s="18">
        <v>0</v>
      </c>
      <c r="G481" s="58">
        <v>0</v>
      </c>
      <c r="H481" s="59">
        <v>0</v>
      </c>
      <c r="I481" s="7">
        <v>0</v>
      </c>
      <c r="J481" s="58">
        <v>0</v>
      </c>
      <c r="K481" s="59">
        <v>0</v>
      </c>
    </row>
    <row r="482" spans="1:11" ht="11.25">
      <c r="A482" s="18"/>
      <c r="B482" s="55" t="s">
        <v>115</v>
      </c>
      <c r="C482" s="18">
        <v>2</v>
      </c>
      <c r="D482" s="58">
        <v>0.006389776357827476</v>
      </c>
      <c r="E482" s="59">
        <v>0.006493506493506494</v>
      </c>
      <c r="F482" s="18">
        <v>0</v>
      </c>
      <c r="G482" s="58">
        <v>0</v>
      </c>
      <c r="H482" s="59">
        <v>0</v>
      </c>
      <c r="I482" s="7">
        <v>0</v>
      </c>
      <c r="J482" s="58">
        <v>0</v>
      </c>
      <c r="K482" s="59">
        <v>0</v>
      </c>
    </row>
    <row r="483" spans="1:11" ht="11.25">
      <c r="A483" s="18"/>
      <c r="B483" s="55" t="s">
        <v>116</v>
      </c>
      <c r="C483" s="18">
        <v>1</v>
      </c>
      <c r="D483" s="58">
        <v>0.003194888178913738</v>
      </c>
      <c r="E483" s="59">
        <v>0.003246753246753247</v>
      </c>
      <c r="F483" s="18">
        <v>0</v>
      </c>
      <c r="G483" s="58">
        <v>0</v>
      </c>
      <c r="H483" s="59">
        <v>0</v>
      </c>
      <c r="I483" s="7">
        <v>0</v>
      </c>
      <c r="J483" s="58">
        <v>0</v>
      </c>
      <c r="K483" s="59">
        <v>0</v>
      </c>
    </row>
    <row r="484" spans="1:11" ht="11.25">
      <c r="A484" s="18"/>
      <c r="B484" s="55" t="s">
        <v>117</v>
      </c>
      <c r="C484" s="18">
        <v>1</v>
      </c>
      <c r="D484" s="58">
        <v>0.003194888178913738</v>
      </c>
      <c r="E484" s="59">
        <v>0.003246753246753247</v>
      </c>
      <c r="F484" s="18">
        <v>0</v>
      </c>
      <c r="G484" s="58">
        <v>0</v>
      </c>
      <c r="H484" s="59">
        <v>0</v>
      </c>
      <c r="I484" s="7">
        <v>0</v>
      </c>
      <c r="J484" s="58">
        <v>0</v>
      </c>
      <c r="K484" s="59">
        <v>0</v>
      </c>
    </row>
    <row r="485" spans="1:11" ht="11.25">
      <c r="A485" s="18"/>
      <c r="B485" s="55" t="s">
        <v>118</v>
      </c>
      <c r="C485" s="18">
        <v>0</v>
      </c>
      <c r="D485" s="58">
        <v>0</v>
      </c>
      <c r="E485" s="59">
        <v>0</v>
      </c>
      <c r="F485" s="18">
        <v>0</v>
      </c>
      <c r="G485" s="58">
        <v>0</v>
      </c>
      <c r="H485" s="59">
        <v>0</v>
      </c>
      <c r="I485" s="7">
        <v>0</v>
      </c>
      <c r="J485" s="58">
        <v>0</v>
      </c>
      <c r="K485" s="59">
        <v>0</v>
      </c>
    </row>
    <row r="486" spans="1:11" ht="11.25">
      <c r="A486" s="18"/>
      <c r="B486" s="55" t="s">
        <v>119</v>
      </c>
      <c r="C486" s="18">
        <v>2</v>
      </c>
      <c r="D486" s="58">
        <v>0.006389776357827476</v>
      </c>
      <c r="E486" s="59">
        <v>0.006493506493506494</v>
      </c>
      <c r="F486" s="18">
        <v>0</v>
      </c>
      <c r="G486" s="58">
        <v>0</v>
      </c>
      <c r="H486" s="59">
        <v>0</v>
      </c>
      <c r="I486" s="7">
        <v>0</v>
      </c>
      <c r="J486" s="58">
        <v>0</v>
      </c>
      <c r="K486" s="59">
        <v>0</v>
      </c>
    </row>
    <row r="487" spans="1:11" ht="11.25">
      <c r="A487" s="18"/>
      <c r="B487" s="55" t="s">
        <v>120</v>
      </c>
      <c r="C487" s="18">
        <v>1</v>
      </c>
      <c r="D487" s="58">
        <v>0.003194888178913738</v>
      </c>
      <c r="E487" s="59">
        <v>0.003246753246753247</v>
      </c>
      <c r="F487" s="18">
        <v>0</v>
      </c>
      <c r="G487" s="58">
        <v>0</v>
      </c>
      <c r="H487" s="59">
        <v>0</v>
      </c>
      <c r="I487" s="7">
        <v>0</v>
      </c>
      <c r="J487" s="58">
        <v>0</v>
      </c>
      <c r="K487" s="59">
        <v>0</v>
      </c>
    </row>
    <row r="488" spans="1:11" ht="11.25">
      <c r="A488" s="18"/>
      <c r="B488" s="55" t="s">
        <v>121</v>
      </c>
      <c r="C488" s="18">
        <v>0</v>
      </c>
      <c r="D488" s="58">
        <v>0</v>
      </c>
      <c r="E488" s="59">
        <v>0</v>
      </c>
      <c r="F488" s="18">
        <v>0</v>
      </c>
      <c r="G488" s="58">
        <v>0</v>
      </c>
      <c r="H488" s="59">
        <v>0</v>
      </c>
      <c r="I488" s="7">
        <v>0</v>
      </c>
      <c r="J488" s="58">
        <v>0</v>
      </c>
      <c r="K488" s="59">
        <v>0</v>
      </c>
    </row>
    <row r="489" spans="1:11" ht="11.25">
      <c r="A489" s="18"/>
      <c r="B489" s="55" t="s">
        <v>122</v>
      </c>
      <c r="C489" s="18">
        <v>0</v>
      </c>
      <c r="D489" s="58">
        <v>0</v>
      </c>
      <c r="E489" s="59">
        <v>0</v>
      </c>
      <c r="F489" s="18">
        <v>0</v>
      </c>
      <c r="G489" s="58">
        <v>0</v>
      </c>
      <c r="H489" s="59">
        <v>0</v>
      </c>
      <c r="I489" s="7">
        <v>0</v>
      </c>
      <c r="J489" s="58">
        <v>0</v>
      </c>
      <c r="K489" s="59">
        <v>0</v>
      </c>
    </row>
    <row r="490" spans="1:11" ht="11.25">
      <c r="A490" s="18"/>
      <c r="B490" s="55" t="s">
        <v>123</v>
      </c>
      <c r="C490" s="18">
        <v>2</v>
      </c>
      <c r="D490" s="58">
        <v>0.006389776357827476</v>
      </c>
      <c r="E490" s="59">
        <v>0.006493506493506494</v>
      </c>
      <c r="F490" s="18">
        <v>0</v>
      </c>
      <c r="G490" s="58">
        <v>0</v>
      </c>
      <c r="H490" s="59">
        <v>0</v>
      </c>
      <c r="I490" s="7">
        <v>0</v>
      </c>
      <c r="J490" s="58">
        <v>0</v>
      </c>
      <c r="K490" s="59">
        <v>0</v>
      </c>
    </row>
    <row r="491" spans="1:11" ht="11.25">
      <c r="A491" s="24"/>
      <c r="B491" s="57" t="s">
        <v>18</v>
      </c>
      <c r="C491" s="24">
        <v>5</v>
      </c>
      <c r="D491" s="82">
        <v>0.01597444089456869</v>
      </c>
      <c r="E491" s="84" t="s">
        <v>19</v>
      </c>
      <c r="F491" s="24">
        <v>1</v>
      </c>
      <c r="G491" s="82">
        <v>0.0625</v>
      </c>
      <c r="H491" s="84" t="s">
        <v>19</v>
      </c>
      <c r="I491" s="11">
        <v>0</v>
      </c>
      <c r="J491" s="82">
        <v>0</v>
      </c>
      <c r="K491" s="84" t="s">
        <v>19</v>
      </c>
    </row>
    <row r="492" spans="1:11" ht="11.25">
      <c r="A492" s="86" t="s">
        <v>82</v>
      </c>
      <c r="B492" s="114" t="s">
        <v>170</v>
      </c>
      <c r="C492" s="114"/>
      <c r="D492" s="91"/>
      <c r="E492" s="91"/>
      <c r="F492" s="114"/>
      <c r="G492" s="91"/>
      <c r="H492" s="91"/>
      <c r="I492" s="114"/>
      <c r="J492" s="91"/>
      <c r="K492" s="128"/>
    </row>
    <row r="493" spans="1:11" ht="13.5" customHeight="1">
      <c r="A493" s="117" t="s">
        <v>0</v>
      </c>
      <c r="B493" s="2"/>
      <c r="C493" s="2"/>
      <c r="D493" s="2"/>
      <c r="E493" s="2"/>
      <c r="F493" s="2"/>
      <c r="G493" s="2"/>
      <c r="H493" s="2"/>
      <c r="I493" s="2"/>
      <c r="J493" s="2"/>
      <c r="K493" s="4" t="s">
        <v>185</v>
      </c>
    </row>
    <row r="494" spans="1:11" ht="13.5" customHeight="1">
      <c r="A494" s="6" t="s">
        <v>2</v>
      </c>
      <c r="B494" s="7"/>
      <c r="C494" s="7"/>
      <c r="D494" s="7"/>
      <c r="E494" s="7"/>
      <c r="F494" s="7"/>
      <c r="G494" s="7"/>
      <c r="H494" s="7"/>
      <c r="I494" s="7"/>
      <c r="J494" s="7"/>
      <c r="K494" s="9"/>
    </row>
    <row r="495" spans="1:11" ht="13.5" customHeight="1">
      <c r="A495" s="78" t="s">
        <v>172</v>
      </c>
      <c r="B495" s="7"/>
      <c r="C495" s="7"/>
      <c r="D495" s="7"/>
      <c r="E495" s="7"/>
      <c r="F495" s="7"/>
      <c r="G495" s="7"/>
      <c r="H495" s="7"/>
      <c r="I495" s="7"/>
      <c r="J495" s="7"/>
      <c r="K495" s="9"/>
    </row>
    <row r="496" spans="1:11" ht="12" customHeight="1">
      <c r="A496" s="10" t="s">
        <v>4</v>
      </c>
      <c r="B496" s="11"/>
      <c r="C496" s="11"/>
      <c r="D496" s="11"/>
      <c r="E496" s="11"/>
      <c r="F496" s="11"/>
      <c r="G496" s="11"/>
      <c r="H496" s="11"/>
      <c r="I496" s="11"/>
      <c r="J496" s="11"/>
      <c r="K496" s="12"/>
    </row>
    <row r="497" spans="1:11" ht="19.5" customHeight="1">
      <c r="A497" s="13"/>
      <c r="B497" s="14"/>
      <c r="C497" s="104" t="s">
        <v>166</v>
      </c>
      <c r="D497" s="118"/>
      <c r="E497" s="118"/>
      <c r="F497" s="106" t="s">
        <v>167</v>
      </c>
      <c r="G497" s="118"/>
      <c r="H497" s="118"/>
      <c r="I497" s="106" t="s">
        <v>168</v>
      </c>
      <c r="J497" s="118"/>
      <c r="K497" s="119"/>
    </row>
    <row r="498" spans="1:11" ht="13.5" customHeight="1">
      <c r="A498" s="18"/>
      <c r="B498" s="9"/>
      <c r="C498" s="75"/>
      <c r="D498" s="75" t="s">
        <v>5</v>
      </c>
      <c r="E498" s="75" t="s">
        <v>5</v>
      </c>
      <c r="F498" s="110"/>
      <c r="G498" s="75" t="s">
        <v>5</v>
      </c>
      <c r="H498" s="75" t="s">
        <v>5</v>
      </c>
      <c r="I498" s="110"/>
      <c r="J498" s="75" t="s">
        <v>5</v>
      </c>
      <c r="K498" s="77" t="s">
        <v>5</v>
      </c>
    </row>
    <row r="499" spans="1:11" ht="11.25" customHeight="1">
      <c r="A499" s="78"/>
      <c r="B499" s="20" t="s">
        <v>173</v>
      </c>
      <c r="C499" s="75"/>
      <c r="D499" s="75" t="s">
        <v>7</v>
      </c>
      <c r="E499" s="75" t="s">
        <v>8</v>
      </c>
      <c r="F499" s="110"/>
      <c r="G499" s="75" t="s">
        <v>7</v>
      </c>
      <c r="H499" s="75" t="s">
        <v>8</v>
      </c>
      <c r="I499" s="110"/>
      <c r="J499" s="75" t="s">
        <v>7</v>
      </c>
      <c r="K499" s="77" t="s">
        <v>8</v>
      </c>
    </row>
    <row r="500" spans="1:11" ht="11.25">
      <c r="A500" s="24"/>
      <c r="B500" s="12"/>
      <c r="C500" s="79" t="s">
        <v>9</v>
      </c>
      <c r="D500" s="79" t="s">
        <v>10</v>
      </c>
      <c r="E500" s="79" t="s">
        <v>10</v>
      </c>
      <c r="F500" s="80" t="s">
        <v>9</v>
      </c>
      <c r="G500" s="79" t="s">
        <v>10</v>
      </c>
      <c r="H500" s="79" t="s">
        <v>10</v>
      </c>
      <c r="I500" s="80" t="s">
        <v>9</v>
      </c>
      <c r="J500" s="79" t="s">
        <v>10</v>
      </c>
      <c r="K500" s="81" t="s">
        <v>10</v>
      </c>
    </row>
    <row r="501" spans="1:11" ht="11.25">
      <c r="A501" s="18" t="s">
        <v>186</v>
      </c>
      <c r="B501" s="55" t="s">
        <v>126</v>
      </c>
      <c r="C501" s="18" t="s">
        <v>51</v>
      </c>
      <c r="D501" s="58"/>
      <c r="E501" s="59"/>
      <c r="F501" s="18" t="s">
        <v>51</v>
      </c>
      <c r="G501" s="58"/>
      <c r="H501" s="59"/>
      <c r="I501" s="7" t="s">
        <v>51</v>
      </c>
      <c r="J501" s="58"/>
      <c r="K501" s="59"/>
    </row>
    <row r="502" spans="1:11" ht="11.25">
      <c r="A502" s="18"/>
      <c r="B502" s="55" t="s">
        <v>127</v>
      </c>
      <c r="C502" s="18">
        <v>1</v>
      </c>
      <c r="D502" s="58">
        <v>0.003194888178913738</v>
      </c>
      <c r="E502" s="59">
        <v>0.00398406374501992</v>
      </c>
      <c r="F502" s="18">
        <v>0</v>
      </c>
      <c r="G502" s="58">
        <v>0</v>
      </c>
      <c r="H502" s="59">
        <v>0</v>
      </c>
      <c r="I502" s="7">
        <v>0</v>
      </c>
      <c r="J502" s="58">
        <v>0</v>
      </c>
      <c r="K502" s="59">
        <v>0</v>
      </c>
    </row>
    <row r="503" spans="1:11" ht="11.25">
      <c r="A503" s="18"/>
      <c r="B503" s="55" t="s">
        <v>128</v>
      </c>
      <c r="C503" s="18">
        <v>1</v>
      </c>
      <c r="D503" s="58">
        <v>0.003194888178913738</v>
      </c>
      <c r="E503" s="59">
        <v>0.00398406374501992</v>
      </c>
      <c r="F503" s="18">
        <v>0</v>
      </c>
      <c r="G503" s="58">
        <v>0</v>
      </c>
      <c r="H503" s="59">
        <v>0</v>
      </c>
      <c r="I503" s="7">
        <v>0</v>
      </c>
      <c r="J503" s="58">
        <v>0</v>
      </c>
      <c r="K503" s="59">
        <v>0</v>
      </c>
    </row>
    <row r="504" spans="1:11" ht="11.25">
      <c r="A504" s="18"/>
      <c r="B504" s="55" t="s">
        <v>129</v>
      </c>
      <c r="C504" s="18">
        <v>5</v>
      </c>
      <c r="D504" s="58">
        <v>0.01597444089456869</v>
      </c>
      <c r="E504" s="59">
        <v>0.0199203187250996</v>
      </c>
      <c r="F504" s="18">
        <v>2</v>
      </c>
      <c r="G504" s="58">
        <v>0.125</v>
      </c>
      <c r="H504" s="59">
        <v>0.18181818181818182</v>
      </c>
      <c r="I504" s="7">
        <v>0</v>
      </c>
      <c r="J504" s="58">
        <v>0</v>
      </c>
      <c r="K504" s="59">
        <v>0</v>
      </c>
    </row>
    <row r="505" spans="1:11" ht="11.25">
      <c r="A505" s="18"/>
      <c r="B505" s="55" t="s">
        <v>130</v>
      </c>
      <c r="C505" s="18">
        <v>7</v>
      </c>
      <c r="D505" s="58">
        <v>0.022364217252396165</v>
      </c>
      <c r="E505" s="59">
        <v>0.027888446215139442</v>
      </c>
      <c r="F505" s="18">
        <v>0</v>
      </c>
      <c r="G505" s="58">
        <v>0</v>
      </c>
      <c r="H505" s="59">
        <v>0</v>
      </c>
      <c r="I505" s="7">
        <v>0</v>
      </c>
      <c r="J505" s="58">
        <v>0</v>
      </c>
      <c r="K505" s="59">
        <v>0</v>
      </c>
    </row>
    <row r="506" spans="1:11" ht="11.25">
      <c r="A506" s="18"/>
      <c r="B506" s="55" t="s">
        <v>131</v>
      </c>
      <c r="C506" s="18">
        <v>16</v>
      </c>
      <c r="D506" s="58">
        <v>0.051118210862619806</v>
      </c>
      <c r="E506" s="59">
        <v>0.06374501992031872</v>
      </c>
      <c r="F506" s="18">
        <v>0</v>
      </c>
      <c r="G506" s="58">
        <v>0</v>
      </c>
      <c r="H506" s="59">
        <v>0</v>
      </c>
      <c r="I506" s="7">
        <v>0</v>
      </c>
      <c r="J506" s="58">
        <v>0</v>
      </c>
      <c r="K506" s="59">
        <v>0</v>
      </c>
    </row>
    <row r="507" spans="1:11" ht="11.25">
      <c r="A507" s="18"/>
      <c r="B507" s="55" t="s">
        <v>132</v>
      </c>
      <c r="C507" s="18">
        <v>1</v>
      </c>
      <c r="D507" s="58">
        <v>0.003194888178913738</v>
      </c>
      <c r="E507" s="59">
        <v>0.00398406374501992</v>
      </c>
      <c r="F507" s="18">
        <v>0</v>
      </c>
      <c r="G507" s="58">
        <v>0</v>
      </c>
      <c r="H507" s="59">
        <v>0</v>
      </c>
      <c r="I507" s="7">
        <v>0</v>
      </c>
      <c r="J507" s="58">
        <v>0</v>
      </c>
      <c r="K507" s="59">
        <v>0</v>
      </c>
    </row>
    <row r="508" spans="1:11" ht="11.25">
      <c r="A508" s="18"/>
      <c r="B508" s="55" t="s">
        <v>133</v>
      </c>
      <c r="C508" s="18">
        <v>13</v>
      </c>
      <c r="D508" s="58">
        <v>0.04153354632587859</v>
      </c>
      <c r="E508" s="59">
        <v>0.05179282868525897</v>
      </c>
      <c r="F508" s="18">
        <v>1</v>
      </c>
      <c r="G508" s="58">
        <v>0.0625</v>
      </c>
      <c r="H508" s="59">
        <v>0.09090909090909091</v>
      </c>
      <c r="I508" s="7">
        <v>0</v>
      </c>
      <c r="J508" s="58">
        <v>0</v>
      </c>
      <c r="K508" s="59">
        <v>0</v>
      </c>
    </row>
    <row r="509" spans="1:11" ht="11.25">
      <c r="A509" s="18"/>
      <c r="B509" s="55" t="s">
        <v>134</v>
      </c>
      <c r="C509" s="18">
        <v>5</v>
      </c>
      <c r="D509" s="58">
        <v>0.01597444089456869</v>
      </c>
      <c r="E509" s="59">
        <v>0.0199203187250996</v>
      </c>
      <c r="F509" s="18">
        <v>0</v>
      </c>
      <c r="G509" s="58">
        <v>0</v>
      </c>
      <c r="H509" s="59">
        <v>0</v>
      </c>
      <c r="I509" s="7">
        <v>0</v>
      </c>
      <c r="J509" s="58">
        <v>0</v>
      </c>
      <c r="K509" s="59">
        <v>0</v>
      </c>
    </row>
    <row r="510" spans="1:11" ht="11.25">
      <c r="A510" s="18"/>
      <c r="B510" s="55" t="s">
        <v>135</v>
      </c>
      <c r="C510" s="18">
        <v>6</v>
      </c>
      <c r="D510" s="58">
        <v>0.019169329073482427</v>
      </c>
      <c r="E510" s="59">
        <v>0.02390438247011952</v>
      </c>
      <c r="F510" s="18">
        <v>0</v>
      </c>
      <c r="G510" s="58">
        <v>0</v>
      </c>
      <c r="H510" s="59">
        <v>0</v>
      </c>
      <c r="I510" s="7">
        <v>0</v>
      </c>
      <c r="J510" s="58">
        <v>0</v>
      </c>
      <c r="K510" s="59">
        <v>0</v>
      </c>
    </row>
    <row r="511" spans="1:11" ht="11.25">
      <c r="A511" s="18"/>
      <c r="B511" s="55" t="s">
        <v>136</v>
      </c>
      <c r="C511" s="18">
        <v>22</v>
      </c>
      <c r="D511" s="58">
        <v>0.07028753993610223</v>
      </c>
      <c r="E511" s="59">
        <v>0.08764940239043825</v>
      </c>
      <c r="F511" s="18">
        <v>0</v>
      </c>
      <c r="G511" s="58">
        <v>0</v>
      </c>
      <c r="H511" s="59">
        <v>0</v>
      </c>
      <c r="I511" s="7">
        <v>0</v>
      </c>
      <c r="J511" s="58">
        <v>0</v>
      </c>
      <c r="K511" s="59">
        <v>0</v>
      </c>
    </row>
    <row r="512" spans="1:11" ht="11.25">
      <c r="A512" s="18"/>
      <c r="B512" s="55" t="s">
        <v>137</v>
      </c>
      <c r="C512" s="18">
        <v>3</v>
      </c>
      <c r="D512" s="58">
        <v>0.009584664536741214</v>
      </c>
      <c r="E512" s="59">
        <v>0.01195219123505976</v>
      </c>
      <c r="F512" s="18">
        <v>0</v>
      </c>
      <c r="G512" s="58">
        <v>0</v>
      </c>
      <c r="H512" s="59">
        <v>0</v>
      </c>
      <c r="I512" s="7">
        <v>0</v>
      </c>
      <c r="J512" s="58">
        <v>0</v>
      </c>
      <c r="K512" s="59">
        <v>0</v>
      </c>
    </row>
    <row r="513" spans="1:11" ht="11.25">
      <c r="A513" s="18"/>
      <c r="B513" s="55" t="s">
        <v>138</v>
      </c>
      <c r="C513" s="18">
        <v>30</v>
      </c>
      <c r="D513" s="58">
        <v>0.09584664536741214</v>
      </c>
      <c r="E513" s="59">
        <v>0.11952191235059761</v>
      </c>
      <c r="F513" s="18">
        <v>0</v>
      </c>
      <c r="G513" s="58">
        <v>0</v>
      </c>
      <c r="H513" s="59">
        <v>0</v>
      </c>
      <c r="I513" s="7">
        <v>0</v>
      </c>
      <c r="J513" s="58">
        <v>0</v>
      </c>
      <c r="K513" s="59">
        <v>0</v>
      </c>
    </row>
    <row r="514" spans="1:11" ht="11.25">
      <c r="A514" s="18"/>
      <c r="B514" s="55" t="s">
        <v>139</v>
      </c>
      <c r="C514" s="18">
        <v>2</v>
      </c>
      <c r="D514" s="58">
        <v>0.006389776357827476</v>
      </c>
      <c r="E514" s="59">
        <v>0.00796812749003984</v>
      </c>
      <c r="F514" s="18">
        <v>0</v>
      </c>
      <c r="G514" s="58">
        <v>0</v>
      </c>
      <c r="H514" s="59">
        <v>0</v>
      </c>
      <c r="I514" s="7">
        <v>1</v>
      </c>
      <c r="J514" s="58">
        <v>0.1111111111111111</v>
      </c>
      <c r="K514" s="59">
        <v>0.2</v>
      </c>
    </row>
    <row r="515" spans="1:11" ht="11.25">
      <c r="A515" s="18"/>
      <c r="B515" s="55" t="s">
        <v>140</v>
      </c>
      <c r="C515" s="18">
        <v>0</v>
      </c>
      <c r="D515" s="58">
        <v>0</v>
      </c>
      <c r="E515" s="59">
        <v>0</v>
      </c>
      <c r="F515" s="18">
        <v>0</v>
      </c>
      <c r="G515" s="58">
        <v>0</v>
      </c>
      <c r="H515" s="59">
        <v>0</v>
      </c>
      <c r="I515" s="7">
        <v>0</v>
      </c>
      <c r="J515" s="58">
        <v>0</v>
      </c>
      <c r="K515" s="59">
        <v>0</v>
      </c>
    </row>
    <row r="516" spans="1:11" ht="11.25">
      <c r="A516" s="18"/>
      <c r="B516" s="55" t="s">
        <v>141</v>
      </c>
      <c r="C516" s="18">
        <v>54</v>
      </c>
      <c r="D516" s="58">
        <v>0.17252396166134185</v>
      </c>
      <c r="E516" s="59">
        <v>0.2151394422310757</v>
      </c>
      <c r="F516" s="18">
        <v>4</v>
      </c>
      <c r="G516" s="58">
        <v>0.25</v>
      </c>
      <c r="H516" s="59">
        <v>0.36363636363636365</v>
      </c>
      <c r="I516" s="7">
        <v>1</v>
      </c>
      <c r="J516" s="58">
        <v>0.1111111111111111</v>
      </c>
      <c r="K516" s="59">
        <v>0.2</v>
      </c>
    </row>
    <row r="517" spans="1:11" ht="11.25">
      <c r="A517" s="18"/>
      <c r="B517" s="55" t="s">
        <v>142</v>
      </c>
      <c r="C517" s="18">
        <v>64</v>
      </c>
      <c r="D517" s="58">
        <v>0.20447284345047922</v>
      </c>
      <c r="E517" s="59">
        <v>0.2549800796812749</v>
      </c>
      <c r="F517" s="18">
        <v>3</v>
      </c>
      <c r="G517" s="58">
        <v>0.1875</v>
      </c>
      <c r="H517" s="59">
        <v>0.2727272727272727</v>
      </c>
      <c r="I517" s="7">
        <v>3</v>
      </c>
      <c r="J517" s="58">
        <v>0.3333333333333333</v>
      </c>
      <c r="K517" s="59">
        <v>0.6</v>
      </c>
    </row>
    <row r="518" spans="1:11" ht="11.25">
      <c r="A518" s="18"/>
      <c r="B518" s="55" t="s">
        <v>143</v>
      </c>
      <c r="C518" s="18">
        <v>4</v>
      </c>
      <c r="D518" s="58">
        <v>0.012779552715654952</v>
      </c>
      <c r="E518" s="59">
        <v>0.01593625498007968</v>
      </c>
      <c r="F518" s="18">
        <v>0</v>
      </c>
      <c r="G518" s="58">
        <v>0</v>
      </c>
      <c r="H518" s="59">
        <v>0</v>
      </c>
      <c r="I518" s="7">
        <v>0</v>
      </c>
      <c r="J518" s="58">
        <v>0</v>
      </c>
      <c r="K518" s="59">
        <v>0</v>
      </c>
    </row>
    <row r="519" spans="1:11" ht="11.25">
      <c r="A519" s="18"/>
      <c r="B519" s="55" t="s">
        <v>144</v>
      </c>
      <c r="C519" s="18">
        <v>4</v>
      </c>
      <c r="D519" s="58">
        <v>0.012779552715654952</v>
      </c>
      <c r="E519" s="59">
        <v>0.01593625498007968</v>
      </c>
      <c r="F519" s="18">
        <v>0</v>
      </c>
      <c r="G519" s="58">
        <v>0</v>
      </c>
      <c r="H519" s="59">
        <v>0</v>
      </c>
      <c r="I519" s="7">
        <v>0</v>
      </c>
      <c r="J519" s="58">
        <v>0</v>
      </c>
      <c r="K519" s="59">
        <v>0</v>
      </c>
    </row>
    <row r="520" spans="1:11" ht="11.25">
      <c r="A520" s="18"/>
      <c r="B520" s="55" t="s">
        <v>145</v>
      </c>
      <c r="C520" s="18">
        <v>10</v>
      </c>
      <c r="D520" s="58">
        <v>0.03194888178913738</v>
      </c>
      <c r="E520" s="59">
        <v>0.0398406374501992</v>
      </c>
      <c r="F520" s="18">
        <v>1</v>
      </c>
      <c r="G520" s="58">
        <v>0.0625</v>
      </c>
      <c r="H520" s="59">
        <v>0.09090909090909091</v>
      </c>
      <c r="I520" s="7">
        <v>0</v>
      </c>
      <c r="J520" s="58">
        <v>0</v>
      </c>
      <c r="K520" s="59">
        <v>0</v>
      </c>
    </row>
    <row r="521" spans="1:11" ht="11.25">
      <c r="A521" s="18"/>
      <c r="B521" s="55" t="s">
        <v>146</v>
      </c>
      <c r="C521" s="18">
        <v>3</v>
      </c>
      <c r="D521" s="58">
        <v>0.009584664536741214</v>
      </c>
      <c r="E521" s="59">
        <v>0.01195219123505976</v>
      </c>
      <c r="F521" s="18">
        <v>0</v>
      </c>
      <c r="G521" s="58">
        <v>0</v>
      </c>
      <c r="H521" s="59">
        <v>0</v>
      </c>
      <c r="I521" s="7">
        <v>0</v>
      </c>
      <c r="J521" s="58">
        <v>0</v>
      </c>
      <c r="K521" s="59">
        <v>0</v>
      </c>
    </row>
    <row r="522" spans="1:11" ht="11.25">
      <c r="A522" s="18"/>
      <c r="B522" s="65" t="s">
        <v>18</v>
      </c>
      <c r="C522" s="18">
        <v>62</v>
      </c>
      <c r="D522" s="58">
        <v>0.19808306709265175</v>
      </c>
      <c r="E522" s="99" t="s">
        <v>19</v>
      </c>
      <c r="F522" s="18">
        <v>5</v>
      </c>
      <c r="G522" s="58">
        <v>0.3125</v>
      </c>
      <c r="H522" s="99" t="s">
        <v>19</v>
      </c>
      <c r="I522" s="7">
        <v>4</v>
      </c>
      <c r="J522" s="58">
        <v>0.4444444444444444</v>
      </c>
      <c r="K522" s="99" t="s">
        <v>19</v>
      </c>
    </row>
    <row r="523" spans="1:11" ht="11.25">
      <c r="A523" s="13" t="s">
        <v>82</v>
      </c>
      <c r="B523" s="2" t="s">
        <v>170</v>
      </c>
      <c r="C523" s="2"/>
      <c r="D523" s="52"/>
      <c r="E523" s="52"/>
      <c r="F523" s="2"/>
      <c r="G523" s="52"/>
      <c r="H523" s="52"/>
      <c r="I523" s="2"/>
      <c r="J523" s="52"/>
      <c r="K523" s="53"/>
    </row>
    <row r="524" spans="1:11" ht="11.25">
      <c r="A524" s="129" t="s">
        <v>187</v>
      </c>
      <c r="B524" s="11"/>
      <c r="C524" s="11"/>
      <c r="D524" s="82"/>
      <c r="E524" s="82"/>
      <c r="F524" s="11"/>
      <c r="G524" s="82"/>
      <c r="H524" s="82"/>
      <c r="I524" s="11"/>
      <c r="J524" s="82"/>
      <c r="K524" s="111"/>
    </row>
  </sheetData>
  <printOptions horizontalCentered="1"/>
  <pageMargins left="0.25" right="0.25" top="0.65" bottom="0.27" header="0.5" footer="0.5"/>
  <pageSetup horizontalDpi="300" verticalDpi="300" orientation="landscape" scale="96" r:id="rId2"/>
  <headerFooter alignWithMargins="0">
    <oddHeader xml:space="preserve">&amp;C </oddHeader>
  </headerFooter>
  <rowBreaks count="11" manualBreakCount="11">
    <brk id="41" max="255" man="1"/>
    <brk id="90" max="255" man="1"/>
    <brk id="138" max="10" man="1"/>
    <brk id="179" max="255" man="1"/>
    <brk id="224" max="10" man="1"/>
    <brk id="266" max="10" man="1"/>
    <brk id="314" max="10" man="1"/>
    <brk id="357" max="10" man="1"/>
    <brk id="394" max="255" man="1"/>
    <brk id="443" max="10" man="1"/>
    <brk id="492" max="1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1"/>
  <sheetViews>
    <sheetView showGridLines="0" tabSelected="1" workbookViewId="0" topLeftCell="A118">
      <selection activeCell="B153" sqref="B153"/>
    </sheetView>
  </sheetViews>
  <sheetFormatPr defaultColWidth="9.140625" defaultRowHeight="12.75"/>
  <cols>
    <col min="1" max="1" width="3.28125" style="439" customWidth="1"/>
    <col min="2" max="2" width="48.28125" style="439" customWidth="1"/>
    <col min="3" max="3" width="7.8515625" style="439" customWidth="1"/>
    <col min="4" max="4" width="10.140625" style="439" bestFit="1" customWidth="1"/>
    <col min="5" max="5" width="15.00390625" style="439" customWidth="1"/>
    <col min="6" max="6" width="6.28125" style="439" bestFit="1" customWidth="1"/>
    <col min="7" max="8" width="10.140625" style="439" bestFit="1" customWidth="1"/>
    <col min="9" max="9" width="6.28125" style="439" bestFit="1" customWidth="1"/>
    <col min="10" max="10" width="10.140625" style="439" bestFit="1" customWidth="1"/>
    <col min="11" max="11" width="15.00390625" style="439" customWidth="1"/>
    <col min="12" max="13" width="7.8515625" style="439" customWidth="1"/>
    <col min="14" max="14" width="7.8515625" style="426" customWidth="1"/>
    <col min="15" max="16384" width="8.00390625" style="426" customWidth="1"/>
  </cols>
  <sheetData>
    <row r="1" spans="1:13" s="424" customFormat="1" ht="12.75">
      <c r="A1" s="419" t="s">
        <v>206</v>
      </c>
      <c r="B1" s="420"/>
      <c r="C1" s="421"/>
      <c r="D1" s="421"/>
      <c r="E1" s="421"/>
      <c r="F1" s="421"/>
      <c r="G1" s="421"/>
      <c r="H1" s="421"/>
      <c r="I1" s="420"/>
      <c r="J1" s="420"/>
      <c r="K1" s="422" t="s">
        <v>264</v>
      </c>
      <c r="L1" s="423"/>
      <c r="M1" s="423"/>
    </row>
    <row r="2" spans="1:13" s="424" customFormat="1" ht="12.75">
      <c r="A2" s="425" t="s">
        <v>193</v>
      </c>
      <c r="B2" s="426"/>
      <c r="C2" s="427"/>
      <c r="D2" s="427"/>
      <c r="E2" s="427"/>
      <c r="F2" s="427"/>
      <c r="G2" s="427"/>
      <c r="H2" s="427"/>
      <c r="I2" s="426"/>
      <c r="J2" s="426"/>
      <c r="K2" s="428"/>
      <c r="L2" s="423"/>
      <c r="M2" s="423"/>
    </row>
    <row r="3" spans="1:13" s="424" customFormat="1" ht="12.75">
      <c r="A3" s="6" t="s">
        <v>265</v>
      </c>
      <c r="B3" s="426"/>
      <c r="C3" s="427"/>
      <c r="D3" s="427" t="s">
        <v>51</v>
      </c>
      <c r="E3" s="427"/>
      <c r="F3" s="427"/>
      <c r="G3" s="427"/>
      <c r="H3" s="427"/>
      <c r="I3" s="426"/>
      <c r="J3" s="426"/>
      <c r="K3" s="428"/>
      <c r="L3" s="423"/>
      <c r="M3" s="423"/>
    </row>
    <row r="4" spans="1:14" ht="12.75">
      <c r="A4" s="429" t="s">
        <v>453</v>
      </c>
      <c r="B4" s="430"/>
      <c r="C4" s="430"/>
      <c r="D4" s="430"/>
      <c r="E4" s="430"/>
      <c r="F4" s="430"/>
      <c r="G4" s="431"/>
      <c r="H4" s="431"/>
      <c r="I4" s="432"/>
      <c r="J4" s="432"/>
      <c r="K4" s="433"/>
      <c r="L4" s="434"/>
      <c r="M4" s="434"/>
      <c r="N4" s="435"/>
    </row>
    <row r="5" spans="1:14" ht="11.25">
      <c r="A5" s="436"/>
      <c r="B5" s="420"/>
      <c r="C5" s="436"/>
      <c r="D5" s="437" t="s">
        <v>5</v>
      </c>
      <c r="E5" s="438" t="s">
        <v>5</v>
      </c>
      <c r="G5" s="440"/>
      <c r="H5" s="440"/>
      <c r="I5" s="441"/>
      <c r="J5" s="441"/>
      <c r="K5" s="442"/>
      <c r="L5" s="440"/>
      <c r="M5" s="440"/>
      <c r="N5" s="443"/>
    </row>
    <row r="6" spans="1:14" ht="11.25" customHeight="1">
      <c r="A6" s="444"/>
      <c r="B6" s="424" t="s">
        <v>6</v>
      </c>
      <c r="C6" s="445"/>
      <c r="D6" s="443" t="s">
        <v>7</v>
      </c>
      <c r="E6" s="442" t="s">
        <v>8</v>
      </c>
      <c r="G6" s="440"/>
      <c r="H6" s="440"/>
      <c r="I6" s="441"/>
      <c r="J6" s="441"/>
      <c r="K6" s="442"/>
      <c r="L6" s="440"/>
      <c r="M6" s="440"/>
      <c r="N6" s="443"/>
    </row>
    <row r="7" spans="1:14" ht="11.25">
      <c r="A7" s="446"/>
      <c r="B7" s="430"/>
      <c r="C7" s="447" t="s">
        <v>9</v>
      </c>
      <c r="D7" s="448" t="s">
        <v>10</v>
      </c>
      <c r="E7" s="433" t="s">
        <v>10</v>
      </c>
      <c r="G7" s="440"/>
      <c r="H7" s="440"/>
      <c r="I7" s="441"/>
      <c r="J7" s="441"/>
      <c r="K7" s="442"/>
      <c r="L7" s="440"/>
      <c r="M7" s="440"/>
      <c r="N7" s="443"/>
    </row>
    <row r="8" spans="1:11" ht="11.25">
      <c r="A8" s="449"/>
      <c r="B8" s="450" t="s">
        <v>11</v>
      </c>
      <c r="C8" s="451">
        <v>369</v>
      </c>
      <c r="D8" s="452">
        <v>1</v>
      </c>
      <c r="E8" s="453"/>
      <c r="K8" s="454"/>
    </row>
    <row r="9" spans="1:11" ht="11.25">
      <c r="A9" s="455" t="s">
        <v>267</v>
      </c>
      <c r="B9" s="435" t="s">
        <v>268</v>
      </c>
      <c r="C9" s="456"/>
      <c r="D9" s="457"/>
      <c r="E9" s="458"/>
      <c r="K9" s="454"/>
    </row>
    <row r="10" spans="1:11" ht="11.25">
      <c r="A10" s="445"/>
      <c r="B10" s="435" t="s">
        <v>269</v>
      </c>
      <c r="C10" s="456">
        <v>95</v>
      </c>
      <c r="D10" s="457">
        <v>0.25745257452574527</v>
      </c>
      <c r="E10" s="458">
        <v>0.2602739726027397</v>
      </c>
      <c r="K10" s="454"/>
    </row>
    <row r="11" spans="1:11" ht="11.25">
      <c r="A11" s="445"/>
      <c r="B11" s="435" t="s">
        <v>270</v>
      </c>
      <c r="C11" s="456">
        <v>270</v>
      </c>
      <c r="D11" s="457">
        <v>0.7317073170731707</v>
      </c>
      <c r="E11" s="458">
        <v>0.7397260273972602</v>
      </c>
      <c r="K11" s="454"/>
    </row>
    <row r="12" spans="1:11" ht="11.25">
      <c r="A12" s="445"/>
      <c r="B12" s="435" t="s">
        <v>271</v>
      </c>
      <c r="C12" s="456">
        <v>4</v>
      </c>
      <c r="D12" s="457">
        <v>0.01084010840108401</v>
      </c>
      <c r="E12" s="459" t="s">
        <v>272</v>
      </c>
      <c r="K12" s="454"/>
    </row>
    <row r="13" spans="1:13" ht="10.5" customHeight="1">
      <c r="A13" s="445"/>
      <c r="B13" s="460" t="s">
        <v>273</v>
      </c>
      <c r="C13" s="461"/>
      <c r="D13" s="462"/>
      <c r="E13" s="463"/>
      <c r="F13" s="426"/>
      <c r="G13" s="426"/>
      <c r="H13" s="426"/>
      <c r="I13" s="426"/>
      <c r="J13" s="426"/>
      <c r="K13" s="454"/>
      <c r="L13" s="426"/>
      <c r="M13" s="426"/>
    </row>
    <row r="14" spans="1:11" ht="11.25">
      <c r="A14" s="445"/>
      <c r="B14" s="464" t="s">
        <v>274</v>
      </c>
      <c r="C14" s="461">
        <v>3</v>
      </c>
      <c r="D14" s="462">
        <v>0.031578947368421054</v>
      </c>
      <c r="E14" s="465">
        <v>0.031914893617021274</v>
      </c>
      <c r="K14" s="454"/>
    </row>
    <row r="15" spans="1:11" ht="11.25">
      <c r="A15" s="445"/>
      <c r="B15" s="466" t="s">
        <v>275</v>
      </c>
      <c r="C15" s="467">
        <v>4</v>
      </c>
      <c r="D15" s="462">
        <v>0.042105263157894736</v>
      </c>
      <c r="E15" s="465">
        <v>0.0425531914893617</v>
      </c>
      <c r="K15" s="454"/>
    </row>
    <row r="16" spans="1:11" ht="11.25">
      <c r="A16" s="445"/>
      <c r="B16" s="464" t="s">
        <v>276</v>
      </c>
      <c r="C16" s="461">
        <v>40</v>
      </c>
      <c r="D16" s="462">
        <v>0.42105263157894735</v>
      </c>
      <c r="E16" s="465">
        <v>0.425531914893617</v>
      </c>
      <c r="K16" s="454"/>
    </row>
    <row r="17" spans="1:11" ht="11.25">
      <c r="A17" s="445"/>
      <c r="B17" s="464" t="s">
        <v>309</v>
      </c>
      <c r="C17" s="461">
        <v>36</v>
      </c>
      <c r="D17" s="462">
        <v>0.37894736842105264</v>
      </c>
      <c r="E17" s="465">
        <v>0.3829787234042553</v>
      </c>
      <c r="K17" s="454"/>
    </row>
    <row r="18" spans="1:11" ht="11.25">
      <c r="A18" s="445"/>
      <c r="B18" s="464" t="s">
        <v>277</v>
      </c>
      <c r="C18" s="461">
        <v>0</v>
      </c>
      <c r="D18" s="462">
        <v>0</v>
      </c>
      <c r="E18" s="465">
        <v>0</v>
      </c>
      <c r="K18" s="454"/>
    </row>
    <row r="19" spans="1:11" ht="11.25">
      <c r="A19" s="445"/>
      <c r="B19" s="464" t="s">
        <v>278</v>
      </c>
      <c r="C19" s="461">
        <v>2</v>
      </c>
      <c r="D19" s="462">
        <v>0.021052631578947368</v>
      </c>
      <c r="E19" s="465">
        <v>0.02127659574468085</v>
      </c>
      <c r="K19" s="454"/>
    </row>
    <row r="20" spans="1:11" ht="11.25">
      <c r="A20" s="445"/>
      <c r="B20" s="464" t="s">
        <v>279</v>
      </c>
      <c r="C20" s="461">
        <v>2</v>
      </c>
      <c r="D20" s="462">
        <v>0.021052631578947368</v>
      </c>
      <c r="E20" s="465">
        <v>0.02127659574468085</v>
      </c>
      <c r="K20" s="454"/>
    </row>
    <row r="21" spans="1:11" ht="11.25">
      <c r="A21" s="445"/>
      <c r="B21" s="464" t="s">
        <v>280</v>
      </c>
      <c r="C21" s="461">
        <v>2</v>
      </c>
      <c r="D21" s="462">
        <v>0.021052631578947368</v>
      </c>
      <c r="E21" s="465">
        <v>0.02127659574468085</v>
      </c>
      <c r="K21" s="454"/>
    </row>
    <row r="22" spans="1:11" ht="11.25">
      <c r="A22" s="445"/>
      <c r="B22" s="464" t="s">
        <v>281</v>
      </c>
      <c r="C22" s="461">
        <v>0</v>
      </c>
      <c r="D22" s="462">
        <v>0</v>
      </c>
      <c r="E22" s="465">
        <v>0</v>
      </c>
      <c r="K22" s="454"/>
    </row>
    <row r="23" spans="1:11" ht="11.25">
      <c r="A23" s="445"/>
      <c r="B23" s="464" t="s">
        <v>282</v>
      </c>
      <c r="C23" s="461">
        <v>5</v>
      </c>
      <c r="D23" s="462">
        <v>0.05263157894736842</v>
      </c>
      <c r="E23" s="465">
        <v>0.05319148936170213</v>
      </c>
      <c r="K23" s="454"/>
    </row>
    <row r="24" spans="1:11" ht="11.25">
      <c r="A24" s="446"/>
      <c r="B24" s="468" t="s">
        <v>283</v>
      </c>
      <c r="C24" s="469">
        <v>1</v>
      </c>
      <c r="D24" s="470">
        <v>0.010526315789473684</v>
      </c>
      <c r="E24" s="471" t="s">
        <v>19</v>
      </c>
      <c r="K24" s="454"/>
    </row>
    <row r="25" spans="1:11" ht="10.5" customHeight="1">
      <c r="A25" s="472" t="s">
        <v>284</v>
      </c>
      <c r="B25" s="473" t="s">
        <v>285</v>
      </c>
      <c r="C25" s="456"/>
      <c r="D25" s="457"/>
      <c r="E25" s="474"/>
      <c r="K25" s="454"/>
    </row>
    <row r="26" spans="1:14" ht="11.25">
      <c r="A26" s="445"/>
      <c r="B26" s="435" t="s">
        <v>286</v>
      </c>
      <c r="C26" s="456">
        <v>17</v>
      </c>
      <c r="D26" s="457">
        <v>0.04607046070460705</v>
      </c>
      <c r="E26" s="458">
        <v>0.04696132596685083</v>
      </c>
      <c r="G26" s="434"/>
      <c r="H26" s="434"/>
      <c r="I26" s="441"/>
      <c r="J26" s="441"/>
      <c r="K26" s="475"/>
      <c r="L26" s="434"/>
      <c r="M26" s="434"/>
      <c r="N26" s="435"/>
    </row>
    <row r="27" spans="1:14" ht="11.25">
      <c r="A27" s="445"/>
      <c r="B27" s="435" t="s">
        <v>287</v>
      </c>
      <c r="C27" s="456">
        <v>59</v>
      </c>
      <c r="D27" s="457">
        <v>0.15989159891598917</v>
      </c>
      <c r="E27" s="458">
        <v>0.16298342541436464</v>
      </c>
      <c r="G27" s="434"/>
      <c r="H27" s="434"/>
      <c r="I27" s="441"/>
      <c r="J27" s="441"/>
      <c r="K27" s="475"/>
      <c r="L27" s="434"/>
      <c r="M27" s="434"/>
      <c r="N27" s="435"/>
    </row>
    <row r="28" spans="1:14" ht="11.25">
      <c r="A28" s="445"/>
      <c r="B28" s="435" t="s">
        <v>288</v>
      </c>
      <c r="C28" s="456">
        <v>286</v>
      </c>
      <c r="D28" s="457">
        <v>0.7750677506775068</v>
      </c>
      <c r="E28" s="458">
        <v>0.7900552486187845</v>
      </c>
      <c r="G28" s="434"/>
      <c r="H28" s="434"/>
      <c r="I28" s="441"/>
      <c r="J28" s="441"/>
      <c r="K28" s="475"/>
      <c r="L28" s="434"/>
      <c r="M28" s="434"/>
      <c r="N28" s="435"/>
    </row>
    <row r="29" spans="1:11" ht="10.5" customHeight="1">
      <c r="A29" s="445"/>
      <c r="B29" s="435" t="s">
        <v>18</v>
      </c>
      <c r="C29" s="456">
        <v>7</v>
      </c>
      <c r="D29" s="457">
        <v>0.018970189701897018</v>
      </c>
      <c r="E29" s="442" t="s">
        <v>19</v>
      </c>
      <c r="K29" s="454"/>
    </row>
    <row r="30" spans="1:11" ht="11.25" customHeight="1" hidden="1">
      <c r="A30" s="445"/>
      <c r="B30" s="435"/>
      <c r="C30" s="456"/>
      <c r="D30" s="457"/>
      <c r="E30" s="442"/>
      <c r="K30" s="454"/>
    </row>
    <row r="31" spans="1:11" ht="11.25">
      <c r="A31" s="456" t="s">
        <v>51</v>
      </c>
      <c r="B31" s="476" t="s">
        <v>273</v>
      </c>
      <c r="C31" s="461"/>
      <c r="D31" s="477"/>
      <c r="E31" s="463"/>
      <c r="K31" s="454"/>
    </row>
    <row r="32" spans="1:11" ht="11.25">
      <c r="A32" s="445"/>
      <c r="B32" s="464" t="s">
        <v>274</v>
      </c>
      <c r="C32" s="461">
        <v>0</v>
      </c>
      <c r="D32" s="462">
        <v>0</v>
      </c>
      <c r="E32" s="465">
        <v>0</v>
      </c>
      <c r="K32" s="454"/>
    </row>
    <row r="33" spans="1:11" ht="11.25">
      <c r="A33" s="445"/>
      <c r="B33" s="466" t="s">
        <v>275</v>
      </c>
      <c r="C33" s="467">
        <v>2</v>
      </c>
      <c r="D33" s="462">
        <v>0.02631578947368421</v>
      </c>
      <c r="E33" s="465">
        <v>0.02666666666666667</v>
      </c>
      <c r="K33" s="454"/>
    </row>
    <row r="34" spans="1:11" ht="11.25">
      <c r="A34" s="445"/>
      <c r="B34" s="464" t="s">
        <v>276</v>
      </c>
      <c r="C34" s="461">
        <v>33</v>
      </c>
      <c r="D34" s="462">
        <v>0.4342105263157895</v>
      </c>
      <c r="E34" s="465">
        <v>0.44</v>
      </c>
      <c r="K34" s="454"/>
    </row>
    <row r="35" spans="1:11" ht="11.25">
      <c r="A35" s="445"/>
      <c r="B35" s="464" t="s">
        <v>309</v>
      </c>
      <c r="C35" s="461">
        <v>33</v>
      </c>
      <c r="D35" s="462">
        <v>0.4342105263157895</v>
      </c>
      <c r="E35" s="465">
        <v>0.44</v>
      </c>
      <c r="K35" s="454"/>
    </row>
    <row r="36" spans="1:11" ht="11.25">
      <c r="A36" s="445"/>
      <c r="B36" s="464" t="s">
        <v>277</v>
      </c>
      <c r="C36" s="461">
        <v>0</v>
      </c>
      <c r="D36" s="462">
        <v>0</v>
      </c>
      <c r="E36" s="465">
        <v>0</v>
      </c>
      <c r="K36" s="454"/>
    </row>
    <row r="37" spans="1:11" ht="11.25">
      <c r="A37" s="445"/>
      <c r="B37" s="464" t="s">
        <v>278</v>
      </c>
      <c r="C37" s="461">
        <v>1</v>
      </c>
      <c r="D37" s="462">
        <v>0.013157894736842105</v>
      </c>
      <c r="E37" s="465">
        <v>0.013333333333333334</v>
      </c>
      <c r="K37" s="454"/>
    </row>
    <row r="38" spans="1:11" ht="11.25">
      <c r="A38" s="445"/>
      <c r="B38" s="464" t="s">
        <v>279</v>
      </c>
      <c r="C38" s="461">
        <v>0</v>
      </c>
      <c r="D38" s="462">
        <v>0</v>
      </c>
      <c r="E38" s="465">
        <v>0</v>
      </c>
      <c r="K38" s="454"/>
    </row>
    <row r="39" spans="1:11" ht="11.25">
      <c r="A39" s="445"/>
      <c r="B39" s="464" t="s">
        <v>280</v>
      </c>
      <c r="C39" s="461">
        <v>1</v>
      </c>
      <c r="D39" s="462">
        <v>0.013157894736842105</v>
      </c>
      <c r="E39" s="465">
        <v>0.013333333333333334</v>
      </c>
      <c r="K39" s="454"/>
    </row>
    <row r="40" spans="1:11" ht="11.25">
      <c r="A40" s="445"/>
      <c r="B40" s="464" t="s">
        <v>281</v>
      </c>
      <c r="C40" s="461">
        <v>4</v>
      </c>
      <c r="D40" s="462">
        <v>0.05263157894736842</v>
      </c>
      <c r="E40" s="465">
        <v>0.05333333333333334</v>
      </c>
      <c r="K40" s="454"/>
    </row>
    <row r="41" spans="1:11" ht="11.25">
      <c r="A41" s="445"/>
      <c r="B41" s="464" t="s">
        <v>282</v>
      </c>
      <c r="C41" s="461">
        <v>1</v>
      </c>
      <c r="D41" s="462">
        <v>0.013157894736842105</v>
      </c>
      <c r="E41" s="465">
        <v>0.013333333333333334</v>
      </c>
      <c r="K41" s="454"/>
    </row>
    <row r="42" spans="1:13" ht="11.25">
      <c r="A42" s="446"/>
      <c r="B42" s="468" t="s">
        <v>283</v>
      </c>
      <c r="C42" s="469">
        <v>1</v>
      </c>
      <c r="D42" s="470">
        <v>0.013157894736842105</v>
      </c>
      <c r="E42" s="471" t="s">
        <v>19</v>
      </c>
      <c r="F42" s="426"/>
      <c r="G42" s="426"/>
      <c r="H42" s="426"/>
      <c r="I42" s="426"/>
      <c r="J42" s="426"/>
      <c r="K42" s="454"/>
      <c r="L42" s="426"/>
      <c r="M42" s="426"/>
    </row>
    <row r="43" spans="1:13" ht="11.25">
      <c r="A43" s="478" t="s">
        <v>82</v>
      </c>
      <c r="B43" s="420" t="s">
        <v>289</v>
      </c>
      <c r="C43" s="420"/>
      <c r="D43" s="479"/>
      <c r="E43" s="480"/>
      <c r="F43" s="445"/>
      <c r="G43" s="426"/>
      <c r="H43" s="426"/>
      <c r="I43" s="426"/>
      <c r="J43" s="426"/>
      <c r="K43" s="454"/>
      <c r="L43" s="426"/>
      <c r="M43" s="426"/>
    </row>
    <row r="44" spans="1:13" ht="11.25">
      <c r="A44" s="445"/>
      <c r="B44" s="426" t="s">
        <v>290</v>
      </c>
      <c r="C44" s="426"/>
      <c r="D44" s="457"/>
      <c r="E44" s="442"/>
      <c r="F44" s="445"/>
      <c r="G44" s="426"/>
      <c r="H44" s="426"/>
      <c r="I44" s="426"/>
      <c r="J44" s="426"/>
      <c r="K44" s="454"/>
      <c r="L44" s="426"/>
      <c r="M44" s="426"/>
    </row>
    <row r="45" spans="1:13" ht="1.5" customHeight="1">
      <c r="A45" s="446"/>
      <c r="B45" s="430"/>
      <c r="C45" s="430"/>
      <c r="D45" s="481"/>
      <c r="E45" s="433"/>
      <c r="F45" s="446"/>
      <c r="G45" s="430"/>
      <c r="H45" s="430"/>
      <c r="I45" s="430"/>
      <c r="J45" s="430"/>
      <c r="K45" s="482"/>
      <c r="L45" s="426"/>
      <c r="M45" s="426"/>
    </row>
    <row r="46" spans="1:13" ht="12.75">
      <c r="A46" s="419" t="s">
        <v>206</v>
      </c>
      <c r="B46" s="420"/>
      <c r="C46" s="421"/>
      <c r="D46" s="421"/>
      <c r="E46" s="421"/>
      <c r="F46" s="421"/>
      <c r="G46" s="421"/>
      <c r="H46" s="421"/>
      <c r="I46" s="420"/>
      <c r="J46" s="420"/>
      <c r="K46" s="483" t="s">
        <v>291</v>
      </c>
      <c r="L46" s="426"/>
      <c r="M46" s="426"/>
    </row>
    <row r="47" spans="1:11" ht="12.75">
      <c r="A47" s="425" t="s">
        <v>193</v>
      </c>
      <c r="B47" s="426"/>
      <c r="C47" s="427"/>
      <c r="D47" s="427"/>
      <c r="E47" s="427"/>
      <c r="F47" s="427"/>
      <c r="G47" s="427"/>
      <c r="H47" s="427"/>
      <c r="I47" s="426"/>
      <c r="J47" s="426"/>
      <c r="K47" s="428"/>
    </row>
    <row r="48" spans="1:11" ht="12.75">
      <c r="A48" s="6" t="s">
        <v>265</v>
      </c>
      <c r="B48" s="426"/>
      <c r="C48" s="427"/>
      <c r="D48" s="427"/>
      <c r="E48" s="427"/>
      <c r="F48" s="427"/>
      <c r="G48" s="427"/>
      <c r="H48" s="427"/>
      <c r="I48" s="426"/>
      <c r="J48" s="426"/>
      <c r="K48" s="428"/>
    </row>
    <row r="49" spans="1:11" ht="12.75">
      <c r="A49" s="429" t="s">
        <v>453</v>
      </c>
      <c r="B49" s="430"/>
      <c r="C49" s="430"/>
      <c r="D49" s="430"/>
      <c r="E49" s="430"/>
      <c r="F49" s="430"/>
      <c r="G49" s="431"/>
      <c r="H49" s="431"/>
      <c r="I49" s="432"/>
      <c r="J49" s="432"/>
      <c r="K49" s="433"/>
    </row>
    <row r="50" spans="1:14" ht="11.25">
      <c r="A50" s="436"/>
      <c r="B50" s="420"/>
      <c r="C50" s="436"/>
      <c r="D50" s="437" t="s">
        <v>5</v>
      </c>
      <c r="E50" s="438" t="s">
        <v>5</v>
      </c>
      <c r="G50" s="440"/>
      <c r="H50" s="440"/>
      <c r="I50" s="441"/>
      <c r="J50" s="441"/>
      <c r="K50" s="442"/>
      <c r="L50" s="440"/>
      <c r="M50" s="440"/>
      <c r="N50" s="443"/>
    </row>
    <row r="51" spans="1:14" ht="11.25" customHeight="1">
      <c r="A51" s="444"/>
      <c r="B51" s="424" t="s">
        <v>44</v>
      </c>
      <c r="C51" s="445"/>
      <c r="D51" s="443" t="s">
        <v>7</v>
      </c>
      <c r="E51" s="442" t="s">
        <v>8</v>
      </c>
      <c r="G51" s="440"/>
      <c r="H51" s="440"/>
      <c r="I51" s="441"/>
      <c r="J51" s="441"/>
      <c r="K51" s="442"/>
      <c r="L51" s="440"/>
      <c r="M51" s="440"/>
      <c r="N51" s="443"/>
    </row>
    <row r="52" spans="1:14" ht="11.25">
      <c r="A52" s="446"/>
      <c r="B52" s="430"/>
      <c r="C52" s="447" t="s">
        <v>9</v>
      </c>
      <c r="D52" s="448" t="s">
        <v>10</v>
      </c>
      <c r="E52" s="433" t="s">
        <v>10</v>
      </c>
      <c r="G52" s="440"/>
      <c r="H52" s="440"/>
      <c r="I52" s="441"/>
      <c r="J52" s="441"/>
      <c r="K52" s="442"/>
      <c r="L52" s="440"/>
      <c r="M52" s="440"/>
      <c r="N52" s="443"/>
    </row>
    <row r="53" spans="1:14" ht="11.25">
      <c r="A53" s="455" t="s">
        <v>292</v>
      </c>
      <c r="B53" s="426" t="s">
        <v>293</v>
      </c>
      <c r="C53" s="484"/>
      <c r="D53" s="443"/>
      <c r="E53" s="442"/>
      <c r="G53" s="440"/>
      <c r="H53" s="440"/>
      <c r="I53" s="441"/>
      <c r="J53" s="441"/>
      <c r="K53" s="442"/>
      <c r="L53" s="440"/>
      <c r="M53" s="440"/>
      <c r="N53" s="443"/>
    </row>
    <row r="54" spans="1:14" ht="11.25">
      <c r="A54" s="445"/>
      <c r="B54" s="426" t="s">
        <v>76</v>
      </c>
      <c r="C54" s="484">
        <v>38</v>
      </c>
      <c r="D54" s="457">
        <v>0.10298102981029811</v>
      </c>
      <c r="E54" s="458">
        <v>0.25165562913907286</v>
      </c>
      <c r="G54" s="440"/>
      <c r="H54" s="440"/>
      <c r="I54" s="441"/>
      <c r="J54" s="441"/>
      <c r="K54" s="442"/>
      <c r="L54" s="440"/>
      <c r="M54" s="440"/>
      <c r="N54" s="443"/>
    </row>
    <row r="55" spans="1:14" ht="11.25">
      <c r="A55" s="445"/>
      <c r="B55" s="426" t="s">
        <v>294</v>
      </c>
      <c r="C55" s="484">
        <v>59</v>
      </c>
      <c r="D55" s="457">
        <v>0.15989159891598917</v>
      </c>
      <c r="E55" s="458">
        <v>0.39072847682119205</v>
      </c>
      <c r="G55" s="440"/>
      <c r="H55" s="440"/>
      <c r="I55" s="441"/>
      <c r="J55" s="441"/>
      <c r="K55" s="442"/>
      <c r="L55" s="440"/>
      <c r="M55" s="440"/>
      <c r="N55" s="443"/>
    </row>
    <row r="56" spans="1:14" ht="11.25">
      <c r="A56" s="445"/>
      <c r="B56" s="426" t="s">
        <v>78</v>
      </c>
      <c r="C56" s="484">
        <v>47</v>
      </c>
      <c r="D56" s="457">
        <v>0.12737127371273713</v>
      </c>
      <c r="E56" s="458">
        <v>0.31125827814569534</v>
      </c>
      <c r="G56" s="440"/>
      <c r="H56" s="440"/>
      <c r="I56" s="441"/>
      <c r="J56" s="441"/>
      <c r="K56" s="442"/>
      <c r="L56" s="440"/>
      <c r="M56" s="440"/>
      <c r="N56" s="443"/>
    </row>
    <row r="57" spans="1:14" ht="11.25">
      <c r="A57" s="445"/>
      <c r="B57" s="426" t="s">
        <v>79</v>
      </c>
      <c r="C57" s="484">
        <v>5</v>
      </c>
      <c r="D57" s="457">
        <v>0.013550135501355014</v>
      </c>
      <c r="E57" s="458">
        <v>0.033112582781456956</v>
      </c>
      <c r="G57" s="440"/>
      <c r="H57" s="440"/>
      <c r="I57" s="441"/>
      <c r="J57" s="441"/>
      <c r="K57" s="442"/>
      <c r="L57" s="440"/>
      <c r="M57" s="440"/>
      <c r="N57" s="443"/>
    </row>
    <row r="58" spans="1:14" ht="11.25">
      <c r="A58" s="445"/>
      <c r="B58" s="426" t="s">
        <v>80</v>
      </c>
      <c r="C58" s="484">
        <v>1</v>
      </c>
      <c r="D58" s="457">
        <v>0.0027100271002710027</v>
      </c>
      <c r="E58" s="458">
        <v>0.006622516556291391</v>
      </c>
      <c r="G58" s="440"/>
      <c r="H58" s="440"/>
      <c r="I58" s="441"/>
      <c r="J58" s="441"/>
      <c r="K58" s="442"/>
      <c r="L58" s="440"/>
      <c r="M58" s="440"/>
      <c r="N58" s="443"/>
    </row>
    <row r="59" spans="1:14" ht="11.25">
      <c r="A59" s="445"/>
      <c r="B59" s="426" t="s">
        <v>81</v>
      </c>
      <c r="C59" s="484">
        <v>1</v>
      </c>
      <c r="D59" s="457">
        <v>0.0027100271002710027</v>
      </c>
      <c r="E59" s="458">
        <v>0.006622516556291391</v>
      </c>
      <c r="G59" s="440"/>
      <c r="H59" s="440"/>
      <c r="I59" s="441"/>
      <c r="J59" s="441"/>
      <c r="K59" s="442"/>
      <c r="L59" s="440"/>
      <c r="M59" s="440"/>
      <c r="N59" s="443"/>
    </row>
    <row r="60" spans="1:14" ht="11.25">
      <c r="A60" s="445"/>
      <c r="B60" s="426" t="s">
        <v>18</v>
      </c>
      <c r="C60" s="484">
        <v>218</v>
      </c>
      <c r="D60" s="481">
        <v>0.5907859078590786</v>
      </c>
      <c r="E60" s="485" t="s">
        <v>19</v>
      </c>
      <c r="G60" s="440"/>
      <c r="H60" s="440"/>
      <c r="I60" s="441"/>
      <c r="J60" s="441"/>
      <c r="K60" s="442"/>
      <c r="L60" s="440"/>
      <c r="M60" s="440"/>
      <c r="N60" s="443"/>
    </row>
    <row r="61" spans="1:11" ht="12.75" customHeight="1">
      <c r="A61" s="478"/>
      <c r="B61" s="486"/>
      <c r="C61" s="487" t="s">
        <v>147</v>
      </c>
      <c r="D61" s="488"/>
      <c r="E61" s="489"/>
      <c r="F61" s="488" t="s">
        <v>148</v>
      </c>
      <c r="G61" s="488"/>
      <c r="H61" s="489"/>
      <c r="K61" s="454"/>
    </row>
    <row r="62" spans="1:11" ht="11.25">
      <c r="A62" s="445"/>
      <c r="B62" s="426"/>
      <c r="C62" s="490"/>
      <c r="D62" s="483" t="s">
        <v>5</v>
      </c>
      <c r="E62" s="422" t="s">
        <v>5</v>
      </c>
      <c r="F62" s="491"/>
      <c r="G62" s="483" t="s">
        <v>5</v>
      </c>
      <c r="H62" s="422" t="s">
        <v>5</v>
      </c>
      <c r="K62" s="454"/>
    </row>
    <row r="63" spans="1:11" ht="11.25" customHeight="1">
      <c r="A63" s="445"/>
      <c r="B63" s="424" t="s">
        <v>149</v>
      </c>
      <c r="C63" s="492"/>
      <c r="D63" s="493" t="s">
        <v>7</v>
      </c>
      <c r="E63" s="494" t="s">
        <v>8</v>
      </c>
      <c r="F63" s="495"/>
      <c r="G63" s="493" t="s">
        <v>7</v>
      </c>
      <c r="H63" s="494" t="s">
        <v>8</v>
      </c>
      <c r="K63" s="454"/>
    </row>
    <row r="64" spans="1:11" ht="11.25">
      <c r="A64" s="446"/>
      <c r="B64" s="430"/>
      <c r="C64" s="496" t="s">
        <v>9</v>
      </c>
      <c r="D64" s="497" t="s">
        <v>10</v>
      </c>
      <c r="E64" s="498" t="s">
        <v>10</v>
      </c>
      <c r="F64" s="497" t="s">
        <v>9</v>
      </c>
      <c r="G64" s="497" t="s">
        <v>10</v>
      </c>
      <c r="H64" s="498" t="s">
        <v>10</v>
      </c>
      <c r="K64" s="454"/>
    </row>
    <row r="65" spans="1:11" ht="5.25" customHeight="1">
      <c r="A65" s="445"/>
      <c r="B65" s="426"/>
      <c r="C65" s="499"/>
      <c r="D65" s="493"/>
      <c r="E65" s="494"/>
      <c r="F65" s="493"/>
      <c r="G65" s="493"/>
      <c r="H65" s="494"/>
      <c r="K65" s="454"/>
    </row>
    <row r="66" spans="1:11" ht="15.75" customHeight="1">
      <c r="A66" s="500" t="s">
        <v>11</v>
      </c>
      <c r="B66" s="501"/>
      <c r="C66" s="502">
        <v>121</v>
      </c>
      <c r="D66" s="503">
        <v>1</v>
      </c>
      <c r="E66" s="504"/>
      <c r="F66" s="505">
        <v>246</v>
      </c>
      <c r="G66" s="503">
        <v>1</v>
      </c>
      <c r="H66" s="506"/>
      <c r="K66" s="454"/>
    </row>
    <row r="67" spans="1:11" ht="11.25">
      <c r="A67" s="455" t="s">
        <v>267</v>
      </c>
      <c r="B67" s="435" t="s">
        <v>268</v>
      </c>
      <c r="C67" s="456"/>
      <c r="D67" s="457"/>
      <c r="E67" s="458"/>
      <c r="F67" s="456"/>
      <c r="G67" s="457"/>
      <c r="H67" s="458"/>
      <c r="K67" s="454"/>
    </row>
    <row r="68" spans="1:11" ht="11.25">
      <c r="A68" s="445"/>
      <c r="B68" s="435" t="s">
        <v>295</v>
      </c>
      <c r="C68" s="456">
        <v>31</v>
      </c>
      <c r="D68" s="457">
        <v>0.256198347107438</v>
      </c>
      <c r="E68" s="458">
        <v>0.25833333333333336</v>
      </c>
      <c r="F68" s="456">
        <v>63</v>
      </c>
      <c r="G68" s="457">
        <v>0.25609756097560976</v>
      </c>
      <c r="H68" s="458">
        <v>0.25925925925925924</v>
      </c>
      <c r="K68" s="454"/>
    </row>
    <row r="69" spans="1:11" ht="11.25">
      <c r="A69" s="445"/>
      <c r="B69" s="435" t="s">
        <v>270</v>
      </c>
      <c r="C69" s="456">
        <v>89</v>
      </c>
      <c r="D69" s="457">
        <v>0.7355371900826446</v>
      </c>
      <c r="E69" s="458">
        <v>0.7416666666666667</v>
      </c>
      <c r="F69" s="456">
        <v>180</v>
      </c>
      <c r="G69" s="457">
        <v>0.7317073170731707</v>
      </c>
      <c r="H69" s="458">
        <v>0.7407407407407407</v>
      </c>
      <c r="K69" s="454"/>
    </row>
    <row r="70" spans="1:11" ht="11.25">
      <c r="A70" s="445"/>
      <c r="B70" s="435" t="s">
        <v>271</v>
      </c>
      <c r="C70" s="456">
        <v>1</v>
      </c>
      <c r="D70" s="457">
        <v>0.008264462809917356</v>
      </c>
      <c r="E70" s="459" t="s">
        <v>272</v>
      </c>
      <c r="F70" s="456">
        <v>3</v>
      </c>
      <c r="G70" s="457">
        <v>0.012195121951219513</v>
      </c>
      <c r="H70" s="459" t="s">
        <v>272</v>
      </c>
      <c r="K70" s="454"/>
    </row>
    <row r="71" spans="1:13" ht="10.5" customHeight="1">
      <c r="A71" s="445"/>
      <c r="B71" s="460" t="s">
        <v>273</v>
      </c>
      <c r="C71" s="461"/>
      <c r="D71" s="462"/>
      <c r="E71" s="463"/>
      <c r="F71" s="461"/>
      <c r="G71" s="462"/>
      <c r="H71" s="463"/>
      <c r="I71" s="426"/>
      <c r="J71" s="426"/>
      <c r="K71" s="454"/>
      <c r="L71" s="426"/>
      <c r="M71" s="426"/>
    </row>
    <row r="72" spans="1:11" ht="11.25">
      <c r="A72" s="445"/>
      <c r="B72" s="464" t="s">
        <v>274</v>
      </c>
      <c r="C72" s="461">
        <v>1</v>
      </c>
      <c r="D72" s="462">
        <v>0.03225806451612903</v>
      </c>
      <c r="E72" s="465">
        <v>0.03333333333333333</v>
      </c>
      <c r="F72" s="461">
        <v>1</v>
      </c>
      <c r="G72" s="462">
        <v>0.015873015873015872</v>
      </c>
      <c r="H72" s="465">
        <v>0.015873015873015872</v>
      </c>
      <c r="K72" s="454"/>
    </row>
    <row r="73" spans="1:11" ht="11.25">
      <c r="A73" s="445"/>
      <c r="B73" s="466" t="s">
        <v>275</v>
      </c>
      <c r="C73" s="467">
        <v>1</v>
      </c>
      <c r="D73" s="462">
        <v>0.03225806451612903</v>
      </c>
      <c r="E73" s="465">
        <v>0.03333333333333333</v>
      </c>
      <c r="F73" s="467">
        <v>3</v>
      </c>
      <c r="G73" s="462">
        <v>0.047619047619047616</v>
      </c>
      <c r="H73" s="465">
        <v>0.047619047619047616</v>
      </c>
      <c r="K73" s="454"/>
    </row>
    <row r="74" spans="1:11" ht="11.25">
      <c r="A74" s="445"/>
      <c r="B74" s="464" t="s">
        <v>276</v>
      </c>
      <c r="C74" s="461">
        <v>8</v>
      </c>
      <c r="D74" s="462">
        <v>0.25806451612903225</v>
      </c>
      <c r="E74" s="465">
        <v>0.26666666666666666</v>
      </c>
      <c r="F74" s="461">
        <v>32</v>
      </c>
      <c r="G74" s="462">
        <v>0.5079365079365079</v>
      </c>
      <c r="H74" s="465">
        <v>0.5079365079365079</v>
      </c>
      <c r="K74" s="454"/>
    </row>
    <row r="75" spans="1:11" ht="11.25">
      <c r="A75" s="445"/>
      <c r="B75" s="464" t="s">
        <v>309</v>
      </c>
      <c r="C75" s="461">
        <v>16</v>
      </c>
      <c r="D75" s="462">
        <v>0.5161290322580645</v>
      </c>
      <c r="E75" s="465">
        <v>0.5333333333333333</v>
      </c>
      <c r="F75" s="461">
        <v>20</v>
      </c>
      <c r="G75" s="462">
        <v>0.31746031746031744</v>
      </c>
      <c r="H75" s="465">
        <v>0.31746031746031744</v>
      </c>
      <c r="K75" s="454"/>
    </row>
    <row r="76" spans="1:11" ht="11.25">
      <c r="A76" s="445"/>
      <c r="B76" s="464" t="s">
        <v>277</v>
      </c>
      <c r="C76" s="461">
        <v>0</v>
      </c>
      <c r="D76" s="462">
        <v>0</v>
      </c>
      <c r="E76" s="465">
        <v>0</v>
      </c>
      <c r="F76" s="461">
        <v>0</v>
      </c>
      <c r="G76" s="462">
        <v>0</v>
      </c>
      <c r="H76" s="465">
        <v>0</v>
      </c>
      <c r="K76" s="454"/>
    </row>
    <row r="77" spans="1:11" ht="11.25">
      <c r="A77" s="445"/>
      <c r="B77" s="464" t="s">
        <v>278</v>
      </c>
      <c r="C77" s="461">
        <v>0</v>
      </c>
      <c r="D77" s="462">
        <v>0</v>
      </c>
      <c r="E77" s="465">
        <v>0</v>
      </c>
      <c r="F77" s="461">
        <v>2</v>
      </c>
      <c r="G77" s="462">
        <v>0.031746031746031744</v>
      </c>
      <c r="H77" s="465">
        <v>0.031746031746031744</v>
      </c>
      <c r="K77" s="454"/>
    </row>
    <row r="78" spans="1:11" ht="11.25">
      <c r="A78" s="445"/>
      <c r="B78" s="464" t="s">
        <v>279</v>
      </c>
      <c r="C78" s="461">
        <v>1</v>
      </c>
      <c r="D78" s="462">
        <v>0.03225806451612903</v>
      </c>
      <c r="E78" s="465">
        <v>0.03333333333333333</v>
      </c>
      <c r="F78" s="461">
        <v>1</v>
      </c>
      <c r="G78" s="462">
        <v>0.015873015873015872</v>
      </c>
      <c r="H78" s="465">
        <v>0.015873015873015872</v>
      </c>
      <c r="K78" s="454"/>
    </row>
    <row r="79" spans="1:11" ht="11.25">
      <c r="A79" s="445"/>
      <c r="B79" s="464" t="s">
        <v>280</v>
      </c>
      <c r="C79" s="461">
        <v>1</v>
      </c>
      <c r="D79" s="462">
        <v>0.03225806451612903</v>
      </c>
      <c r="E79" s="465">
        <v>0.03333333333333333</v>
      </c>
      <c r="F79" s="461">
        <v>1</v>
      </c>
      <c r="G79" s="462">
        <v>0.015873015873015872</v>
      </c>
      <c r="H79" s="465">
        <v>0.015873015873015872</v>
      </c>
      <c r="K79" s="454"/>
    </row>
    <row r="80" spans="1:11" ht="11.25">
      <c r="A80" s="445"/>
      <c r="B80" s="464" t="s">
        <v>281</v>
      </c>
      <c r="C80" s="461">
        <v>0</v>
      </c>
      <c r="D80" s="462">
        <v>0</v>
      </c>
      <c r="E80" s="465">
        <v>0</v>
      </c>
      <c r="F80" s="461">
        <v>0</v>
      </c>
      <c r="G80" s="462">
        <v>0</v>
      </c>
      <c r="H80" s="465">
        <v>0</v>
      </c>
      <c r="K80" s="454"/>
    </row>
    <row r="81" spans="1:11" ht="11.25">
      <c r="A81" s="445"/>
      <c r="B81" s="464" t="s">
        <v>282</v>
      </c>
      <c r="C81" s="461">
        <v>2</v>
      </c>
      <c r="D81" s="462">
        <v>0.06451612903225806</v>
      </c>
      <c r="E81" s="465">
        <v>0.06666666666666667</v>
      </c>
      <c r="F81" s="461">
        <v>3</v>
      </c>
      <c r="G81" s="462">
        <v>0.047619047619047616</v>
      </c>
      <c r="H81" s="465">
        <v>0.047619047619047616</v>
      </c>
      <c r="K81" s="454"/>
    </row>
    <row r="82" spans="1:11" ht="11.25">
      <c r="A82" s="446"/>
      <c r="B82" s="468" t="s">
        <v>283</v>
      </c>
      <c r="C82" s="469">
        <v>1</v>
      </c>
      <c r="D82" s="470">
        <v>0.03225806451612903</v>
      </c>
      <c r="E82" s="471" t="s">
        <v>19</v>
      </c>
      <c r="F82" s="469">
        <v>0</v>
      </c>
      <c r="G82" s="470">
        <v>0</v>
      </c>
      <c r="H82" s="471" t="s">
        <v>19</v>
      </c>
      <c r="I82" s="446"/>
      <c r="J82" s="430"/>
      <c r="K82" s="482"/>
    </row>
    <row r="83" spans="1:11" ht="12.75">
      <c r="A83" s="419" t="s">
        <v>206</v>
      </c>
      <c r="B83" s="420"/>
      <c r="C83" s="421"/>
      <c r="D83" s="507"/>
      <c r="E83" s="507"/>
      <c r="F83" s="421"/>
      <c r="G83" s="507"/>
      <c r="H83" s="507"/>
      <c r="I83" s="420"/>
      <c r="J83" s="420"/>
      <c r="K83" s="422" t="s">
        <v>296</v>
      </c>
    </row>
    <row r="84" spans="1:11" ht="12.75">
      <c r="A84" s="425" t="s">
        <v>193</v>
      </c>
      <c r="B84" s="426"/>
      <c r="C84" s="427"/>
      <c r="D84" s="427"/>
      <c r="E84" s="427"/>
      <c r="F84" s="427"/>
      <c r="G84" s="427"/>
      <c r="H84" s="427"/>
      <c r="I84" s="426"/>
      <c r="J84" s="426"/>
      <c r="K84" s="428"/>
    </row>
    <row r="85" spans="1:11" ht="12.75">
      <c r="A85" s="6" t="s">
        <v>265</v>
      </c>
      <c r="B85" s="426"/>
      <c r="C85" s="427"/>
      <c r="D85" s="427"/>
      <c r="E85" s="427"/>
      <c r="F85" s="427"/>
      <c r="G85" s="427"/>
      <c r="H85" s="427"/>
      <c r="I85" s="426"/>
      <c r="J85" s="426"/>
      <c r="K85" s="428"/>
    </row>
    <row r="86" spans="1:11" ht="12.75">
      <c r="A86" s="429" t="s">
        <v>453</v>
      </c>
      <c r="B86" s="430"/>
      <c r="C86" s="430"/>
      <c r="D86" s="430"/>
      <c r="E86" s="430"/>
      <c r="F86" s="430"/>
      <c r="G86" s="431"/>
      <c r="H86" s="431"/>
      <c r="I86" s="432"/>
      <c r="J86" s="432"/>
      <c r="K86" s="433"/>
    </row>
    <row r="87" spans="1:11" ht="12.75" customHeight="1">
      <c r="A87" s="478"/>
      <c r="B87" s="420"/>
      <c r="C87" s="487" t="s">
        <v>147</v>
      </c>
      <c r="D87" s="488"/>
      <c r="E87" s="489"/>
      <c r="F87" s="488" t="s">
        <v>148</v>
      </c>
      <c r="G87" s="488"/>
      <c r="H87" s="489"/>
      <c r="K87" s="454"/>
    </row>
    <row r="88" spans="1:11" ht="11.25">
      <c r="A88" s="445"/>
      <c r="B88" s="426"/>
      <c r="C88" s="490"/>
      <c r="D88" s="483" t="s">
        <v>5</v>
      </c>
      <c r="E88" s="422" t="s">
        <v>5</v>
      </c>
      <c r="F88" s="491"/>
      <c r="G88" s="483" t="s">
        <v>5</v>
      </c>
      <c r="H88" s="422" t="s">
        <v>5</v>
      </c>
      <c r="K88" s="454"/>
    </row>
    <row r="89" spans="1:11" ht="11.25" customHeight="1">
      <c r="A89" s="445"/>
      <c r="B89" s="424" t="s">
        <v>156</v>
      </c>
      <c r="C89" s="492"/>
      <c r="D89" s="493" t="s">
        <v>7</v>
      </c>
      <c r="E89" s="494" t="s">
        <v>8</v>
      </c>
      <c r="F89" s="495"/>
      <c r="G89" s="493" t="s">
        <v>7</v>
      </c>
      <c r="H89" s="494" t="s">
        <v>8</v>
      </c>
      <c r="K89" s="454"/>
    </row>
    <row r="90" spans="1:11" ht="11.25">
      <c r="A90" s="446"/>
      <c r="B90" s="430"/>
      <c r="C90" s="496" t="s">
        <v>9</v>
      </c>
      <c r="D90" s="497" t="s">
        <v>10</v>
      </c>
      <c r="E90" s="498" t="s">
        <v>10</v>
      </c>
      <c r="F90" s="497" t="s">
        <v>9</v>
      </c>
      <c r="G90" s="497" t="s">
        <v>10</v>
      </c>
      <c r="H90" s="498" t="s">
        <v>10</v>
      </c>
      <c r="K90" s="454"/>
    </row>
    <row r="91" spans="1:11" ht="10.5" customHeight="1">
      <c r="A91" s="472" t="s">
        <v>284</v>
      </c>
      <c r="B91" s="473" t="s">
        <v>285</v>
      </c>
      <c r="C91" s="456"/>
      <c r="D91" s="457"/>
      <c r="E91" s="474"/>
      <c r="F91" s="456"/>
      <c r="G91" s="457"/>
      <c r="H91" s="474"/>
      <c r="K91" s="454"/>
    </row>
    <row r="92" spans="1:14" ht="11.25">
      <c r="A92" s="445"/>
      <c r="B92" s="435" t="s">
        <v>286</v>
      </c>
      <c r="C92" s="456">
        <v>6</v>
      </c>
      <c r="D92" s="457">
        <v>0.049586776859504134</v>
      </c>
      <c r="E92" s="458">
        <v>0.05042016806722689</v>
      </c>
      <c r="F92" s="456">
        <v>10</v>
      </c>
      <c r="G92" s="457">
        <v>0.04065040650406504</v>
      </c>
      <c r="H92" s="458">
        <v>0.04149377593360996</v>
      </c>
      <c r="I92" s="441"/>
      <c r="J92" s="441"/>
      <c r="K92" s="475"/>
      <c r="L92" s="434"/>
      <c r="M92" s="434"/>
      <c r="N92" s="435"/>
    </row>
    <row r="93" spans="1:14" ht="11.25">
      <c r="A93" s="445"/>
      <c r="B93" s="435" t="s">
        <v>287</v>
      </c>
      <c r="C93" s="456">
        <v>19</v>
      </c>
      <c r="D93" s="457">
        <v>0.15702479338842976</v>
      </c>
      <c r="E93" s="458">
        <v>0.15966386554621848</v>
      </c>
      <c r="F93" s="456">
        <v>40</v>
      </c>
      <c r="G93" s="457">
        <v>0.16260162601626016</v>
      </c>
      <c r="H93" s="458">
        <v>0.16597510373443983</v>
      </c>
      <c r="I93" s="441"/>
      <c r="J93" s="441"/>
      <c r="K93" s="475"/>
      <c r="L93" s="434"/>
      <c r="M93" s="434"/>
      <c r="N93" s="435"/>
    </row>
    <row r="94" spans="1:14" ht="11.25">
      <c r="A94" s="445"/>
      <c r="B94" s="435" t="s">
        <v>288</v>
      </c>
      <c r="C94" s="456">
        <v>94</v>
      </c>
      <c r="D94" s="457">
        <v>0.7768595041322314</v>
      </c>
      <c r="E94" s="458">
        <v>0.7899159663865546</v>
      </c>
      <c r="F94" s="456">
        <v>191</v>
      </c>
      <c r="G94" s="457">
        <v>0.7764227642276422</v>
      </c>
      <c r="H94" s="458">
        <v>0.7925311203319502</v>
      </c>
      <c r="I94" s="441"/>
      <c r="J94" s="441"/>
      <c r="K94" s="475"/>
      <c r="L94" s="434"/>
      <c r="M94" s="434"/>
      <c r="N94" s="435"/>
    </row>
    <row r="95" spans="1:11" ht="11.25">
      <c r="A95" s="445"/>
      <c r="B95" s="435" t="s">
        <v>18</v>
      </c>
      <c r="C95" s="456">
        <v>2</v>
      </c>
      <c r="D95" s="457">
        <v>0.01652892561983471</v>
      </c>
      <c r="E95" s="442" t="s">
        <v>19</v>
      </c>
      <c r="F95" s="456">
        <v>5</v>
      </c>
      <c r="G95" s="457">
        <v>0.02032520325203252</v>
      </c>
      <c r="H95" s="442" t="s">
        <v>19</v>
      </c>
      <c r="K95" s="454"/>
    </row>
    <row r="96" spans="1:11" ht="11.25" hidden="1">
      <c r="A96" s="445"/>
      <c r="B96" s="435"/>
      <c r="C96" s="456"/>
      <c r="D96" s="457"/>
      <c r="E96" s="442"/>
      <c r="F96" s="456"/>
      <c r="G96" s="457"/>
      <c r="H96" s="442"/>
      <c r="K96" s="454"/>
    </row>
    <row r="97" spans="1:11" ht="11.25">
      <c r="A97" s="456" t="s">
        <v>51</v>
      </c>
      <c r="B97" s="476" t="s">
        <v>273</v>
      </c>
      <c r="C97" s="461"/>
      <c r="D97" s="477"/>
      <c r="E97" s="463"/>
      <c r="F97" s="461"/>
      <c r="G97" s="477"/>
      <c r="H97" s="463"/>
      <c r="K97" s="454"/>
    </row>
    <row r="98" spans="1:11" ht="11.25">
      <c r="A98" s="445"/>
      <c r="B98" s="464" t="s">
        <v>274</v>
      </c>
      <c r="C98" s="461">
        <v>0</v>
      </c>
      <c r="D98" s="462">
        <v>0</v>
      </c>
      <c r="E98" s="465">
        <v>0</v>
      </c>
      <c r="F98" s="461">
        <v>0</v>
      </c>
      <c r="G98" s="462">
        <v>0</v>
      </c>
      <c r="H98" s="465">
        <v>0</v>
      </c>
      <c r="K98" s="454"/>
    </row>
    <row r="99" spans="1:11" ht="11.25">
      <c r="A99" s="445"/>
      <c r="B99" s="466" t="s">
        <v>275</v>
      </c>
      <c r="C99" s="467">
        <v>0</v>
      </c>
      <c r="D99" s="462">
        <v>0</v>
      </c>
      <c r="E99" s="465">
        <v>0</v>
      </c>
      <c r="F99" s="467">
        <v>1</v>
      </c>
      <c r="G99" s="462">
        <v>0.02</v>
      </c>
      <c r="H99" s="465">
        <v>0.02040816326530612</v>
      </c>
      <c r="K99" s="454"/>
    </row>
    <row r="100" spans="1:11" ht="11.25">
      <c r="A100" s="445"/>
      <c r="B100" s="464" t="s">
        <v>276</v>
      </c>
      <c r="C100" s="461">
        <v>14</v>
      </c>
      <c r="D100" s="462">
        <v>0.56</v>
      </c>
      <c r="E100" s="465">
        <v>0.56</v>
      </c>
      <c r="F100" s="461">
        <v>19</v>
      </c>
      <c r="G100" s="462">
        <v>0.38</v>
      </c>
      <c r="H100" s="465">
        <v>0.3877551020408163</v>
      </c>
      <c r="K100" s="454"/>
    </row>
    <row r="101" spans="1:11" ht="11.25">
      <c r="A101" s="445"/>
      <c r="B101" s="464" t="s">
        <v>297</v>
      </c>
      <c r="C101" s="461">
        <v>9</v>
      </c>
      <c r="D101" s="462">
        <v>0.36</v>
      </c>
      <c r="E101" s="465">
        <v>0.36</v>
      </c>
      <c r="F101" s="461">
        <v>24</v>
      </c>
      <c r="G101" s="462">
        <v>0.48</v>
      </c>
      <c r="H101" s="465">
        <v>0.4897959183673469</v>
      </c>
      <c r="K101" s="454"/>
    </row>
    <row r="102" spans="1:11" ht="11.25">
      <c r="A102" s="445"/>
      <c r="B102" s="464" t="s">
        <v>277</v>
      </c>
      <c r="C102" s="461">
        <v>0</v>
      </c>
      <c r="D102" s="462">
        <v>0</v>
      </c>
      <c r="E102" s="465">
        <v>0</v>
      </c>
      <c r="F102" s="461">
        <v>0</v>
      </c>
      <c r="G102" s="462">
        <v>0</v>
      </c>
      <c r="H102" s="465">
        <v>0</v>
      </c>
      <c r="K102" s="454"/>
    </row>
    <row r="103" spans="1:11" ht="11.25">
      <c r="A103" s="445"/>
      <c r="B103" s="464" t="s">
        <v>278</v>
      </c>
      <c r="C103" s="461">
        <v>0</v>
      </c>
      <c r="D103" s="462">
        <v>0</v>
      </c>
      <c r="E103" s="465">
        <v>0</v>
      </c>
      <c r="F103" s="461">
        <v>1</v>
      </c>
      <c r="G103" s="462">
        <v>0.02</v>
      </c>
      <c r="H103" s="465">
        <v>0.02040816326530612</v>
      </c>
      <c r="K103" s="454"/>
    </row>
    <row r="104" spans="1:11" ht="11.25">
      <c r="A104" s="445"/>
      <c r="B104" s="464" t="s">
        <v>279</v>
      </c>
      <c r="C104" s="461">
        <v>0</v>
      </c>
      <c r="D104" s="462">
        <v>0</v>
      </c>
      <c r="E104" s="465">
        <v>0</v>
      </c>
      <c r="F104" s="461">
        <v>0</v>
      </c>
      <c r="G104" s="462">
        <v>0</v>
      </c>
      <c r="H104" s="465">
        <v>0</v>
      </c>
      <c r="K104" s="454"/>
    </row>
    <row r="105" spans="1:11" ht="11.25">
      <c r="A105" s="445"/>
      <c r="B105" s="464" t="s">
        <v>280</v>
      </c>
      <c r="C105" s="461">
        <v>0</v>
      </c>
      <c r="D105" s="462">
        <v>0</v>
      </c>
      <c r="E105" s="465">
        <v>0</v>
      </c>
      <c r="F105" s="461">
        <v>1</v>
      </c>
      <c r="G105" s="462">
        <v>0.02</v>
      </c>
      <c r="H105" s="465">
        <v>0.02040816326530612</v>
      </c>
      <c r="K105" s="454"/>
    </row>
    <row r="106" spans="1:11" ht="11.25">
      <c r="A106" s="445"/>
      <c r="B106" s="464" t="s">
        <v>281</v>
      </c>
      <c r="C106" s="461">
        <v>2</v>
      </c>
      <c r="D106" s="462">
        <v>0.08</v>
      </c>
      <c r="E106" s="465">
        <v>0.08</v>
      </c>
      <c r="F106" s="461">
        <v>2</v>
      </c>
      <c r="G106" s="462">
        <v>0.04</v>
      </c>
      <c r="H106" s="465">
        <v>0.04081632653061224</v>
      </c>
      <c r="K106" s="454"/>
    </row>
    <row r="107" spans="1:11" ht="11.25">
      <c r="A107" s="445"/>
      <c r="B107" s="464" t="s">
        <v>282</v>
      </c>
      <c r="C107" s="461">
        <v>0</v>
      </c>
      <c r="D107" s="462">
        <v>0</v>
      </c>
      <c r="E107" s="465">
        <v>0</v>
      </c>
      <c r="F107" s="461">
        <v>1</v>
      </c>
      <c r="G107" s="462">
        <v>0.02</v>
      </c>
      <c r="H107" s="465">
        <v>0.02040816326530612</v>
      </c>
      <c r="K107" s="454"/>
    </row>
    <row r="108" spans="1:13" ht="11.25">
      <c r="A108" s="446"/>
      <c r="B108" s="468" t="s">
        <v>283</v>
      </c>
      <c r="C108" s="469">
        <v>0</v>
      </c>
      <c r="D108" s="470">
        <v>0</v>
      </c>
      <c r="E108" s="471" t="s">
        <v>19</v>
      </c>
      <c r="F108" s="469">
        <v>1</v>
      </c>
      <c r="G108" s="470">
        <v>0.02</v>
      </c>
      <c r="H108" s="471" t="s">
        <v>19</v>
      </c>
      <c r="I108" s="426"/>
      <c r="J108" s="426"/>
      <c r="K108" s="454"/>
      <c r="L108" s="426"/>
      <c r="M108" s="426"/>
    </row>
    <row r="109" spans="1:14" ht="11.25">
      <c r="A109" s="508" t="s">
        <v>292</v>
      </c>
      <c r="B109" s="420" t="s">
        <v>293</v>
      </c>
      <c r="C109" s="509"/>
      <c r="D109" s="510"/>
      <c r="E109" s="480"/>
      <c r="F109" s="478"/>
      <c r="G109" s="510"/>
      <c r="H109" s="480"/>
      <c r="I109" s="441"/>
      <c r="J109" s="441"/>
      <c r="K109" s="442"/>
      <c r="L109" s="440"/>
      <c r="M109" s="440"/>
      <c r="N109" s="443"/>
    </row>
    <row r="110" spans="1:14" ht="11.25">
      <c r="A110" s="445"/>
      <c r="B110" s="426" t="s">
        <v>76</v>
      </c>
      <c r="C110" s="484">
        <v>2</v>
      </c>
      <c r="D110" s="457">
        <v>0.01652892561983471</v>
      </c>
      <c r="E110" s="458">
        <v>0.043478260869565216</v>
      </c>
      <c r="F110" s="445">
        <v>29</v>
      </c>
      <c r="G110" s="457">
        <v>0.11788617886178862</v>
      </c>
      <c r="H110" s="458">
        <v>0.29591836734693877</v>
      </c>
      <c r="I110" s="441"/>
      <c r="J110" s="441"/>
      <c r="K110" s="442"/>
      <c r="L110" s="440"/>
      <c r="M110" s="440"/>
      <c r="N110" s="443"/>
    </row>
    <row r="111" spans="1:14" ht="11.25">
      <c r="A111" s="445"/>
      <c r="B111" s="426" t="s">
        <v>294</v>
      </c>
      <c r="C111" s="484">
        <v>28</v>
      </c>
      <c r="D111" s="457">
        <v>0.23140495867768596</v>
      </c>
      <c r="E111" s="458">
        <v>0.6086956521739131</v>
      </c>
      <c r="F111" s="445">
        <v>31</v>
      </c>
      <c r="G111" s="457">
        <v>0.12601626016260162</v>
      </c>
      <c r="H111" s="458">
        <v>0.3163265306122449</v>
      </c>
      <c r="I111" s="441"/>
      <c r="J111" s="441"/>
      <c r="K111" s="442"/>
      <c r="L111" s="440"/>
      <c r="M111" s="440"/>
      <c r="N111" s="443"/>
    </row>
    <row r="112" spans="1:14" ht="11.25">
      <c r="A112" s="445"/>
      <c r="B112" s="426" t="s">
        <v>78</v>
      </c>
      <c r="C112" s="484">
        <v>14</v>
      </c>
      <c r="D112" s="457">
        <v>0.11570247933884298</v>
      </c>
      <c r="E112" s="458">
        <v>0.30434782608695654</v>
      </c>
      <c r="F112" s="445">
        <v>33</v>
      </c>
      <c r="G112" s="457">
        <v>0.13414634146341464</v>
      </c>
      <c r="H112" s="458">
        <v>0.336734693877551</v>
      </c>
      <c r="I112" s="441"/>
      <c r="J112" s="441"/>
      <c r="K112" s="442"/>
      <c r="L112" s="440"/>
      <c r="M112" s="440"/>
      <c r="N112" s="443"/>
    </row>
    <row r="113" spans="1:14" ht="11.25">
      <c r="A113" s="445"/>
      <c r="B113" s="426" t="s">
        <v>79</v>
      </c>
      <c r="C113" s="484">
        <v>1</v>
      </c>
      <c r="D113" s="457">
        <v>0.008264462809917356</v>
      </c>
      <c r="E113" s="458">
        <v>0.021739130434782608</v>
      </c>
      <c r="F113" s="445">
        <v>4</v>
      </c>
      <c r="G113" s="457">
        <v>0.016260162601626018</v>
      </c>
      <c r="H113" s="458">
        <v>0.04081632653061224</v>
      </c>
      <c r="I113" s="441"/>
      <c r="J113" s="441"/>
      <c r="K113" s="442"/>
      <c r="L113" s="440"/>
      <c r="M113" s="440"/>
      <c r="N113" s="443"/>
    </row>
    <row r="114" spans="1:14" ht="11.25">
      <c r="A114" s="445"/>
      <c r="B114" s="426" t="s">
        <v>80</v>
      </c>
      <c r="C114" s="484">
        <v>1</v>
      </c>
      <c r="D114" s="457">
        <v>0.008264462809917356</v>
      </c>
      <c r="E114" s="458">
        <v>0.021739130434782608</v>
      </c>
      <c r="F114" s="445">
        <v>0</v>
      </c>
      <c r="G114" s="457">
        <v>0</v>
      </c>
      <c r="H114" s="458">
        <v>0</v>
      </c>
      <c r="I114" s="441"/>
      <c r="J114" s="441"/>
      <c r="K114" s="442"/>
      <c r="L114" s="440"/>
      <c r="M114" s="440"/>
      <c r="N114" s="443"/>
    </row>
    <row r="115" spans="1:14" ht="11.25">
      <c r="A115" s="445"/>
      <c r="B115" s="426" t="s">
        <v>81</v>
      </c>
      <c r="C115" s="484">
        <v>0</v>
      </c>
      <c r="D115" s="457">
        <v>0</v>
      </c>
      <c r="E115" s="458">
        <v>0</v>
      </c>
      <c r="F115" s="445">
        <v>1</v>
      </c>
      <c r="G115" s="457">
        <v>0.0040650406504065045</v>
      </c>
      <c r="H115" s="458">
        <v>0.01020408163265306</v>
      </c>
      <c r="I115" s="441"/>
      <c r="J115" s="441"/>
      <c r="K115" s="442"/>
      <c r="L115" s="440"/>
      <c r="M115" s="440"/>
      <c r="N115" s="443"/>
    </row>
    <row r="116" spans="1:14" ht="11.25">
      <c r="A116" s="446"/>
      <c r="B116" s="430" t="s">
        <v>18</v>
      </c>
      <c r="C116" s="447">
        <v>75</v>
      </c>
      <c r="D116" s="481">
        <v>0.6198347107438017</v>
      </c>
      <c r="E116" s="511" t="s">
        <v>19</v>
      </c>
      <c r="F116" s="446">
        <v>148</v>
      </c>
      <c r="G116" s="481">
        <v>0.6016260162601627</v>
      </c>
      <c r="H116" s="511" t="s">
        <v>19</v>
      </c>
      <c r="I116" s="441"/>
      <c r="J116" s="441"/>
      <c r="K116" s="442"/>
      <c r="L116" s="440"/>
      <c r="M116" s="440"/>
      <c r="N116" s="443"/>
    </row>
    <row r="117" spans="1:13" ht="11.25">
      <c r="A117" s="445" t="s">
        <v>82</v>
      </c>
      <c r="B117" s="426" t="s">
        <v>298</v>
      </c>
      <c r="C117" s="426"/>
      <c r="D117" s="457"/>
      <c r="E117" s="512"/>
      <c r="F117" s="426"/>
      <c r="G117" s="457"/>
      <c r="H117" s="512"/>
      <c r="I117" s="445"/>
      <c r="J117" s="426"/>
      <c r="K117" s="454"/>
      <c r="L117" s="426"/>
      <c r="M117" s="426"/>
    </row>
    <row r="118" spans="1:13" ht="11.25">
      <c r="A118" s="445"/>
      <c r="B118" s="426" t="s">
        <v>299</v>
      </c>
      <c r="C118" s="426"/>
      <c r="D118" s="457"/>
      <c r="E118" s="443"/>
      <c r="F118" s="426"/>
      <c r="G118" s="457"/>
      <c r="H118" s="443"/>
      <c r="I118" s="445"/>
      <c r="J118" s="426"/>
      <c r="K118" s="454"/>
      <c r="L118" s="426"/>
      <c r="M118" s="426"/>
    </row>
    <row r="119" spans="1:13" ht="3" customHeight="1">
      <c r="A119" s="446"/>
      <c r="B119" s="430"/>
      <c r="C119" s="430"/>
      <c r="D119" s="481"/>
      <c r="E119" s="448"/>
      <c r="F119" s="430"/>
      <c r="G119" s="481"/>
      <c r="H119" s="448"/>
      <c r="I119" s="446"/>
      <c r="J119" s="430"/>
      <c r="K119" s="482"/>
      <c r="L119" s="426"/>
      <c r="M119" s="426"/>
    </row>
    <row r="120" spans="1:11" ht="12.75">
      <c r="A120" s="419" t="s">
        <v>206</v>
      </c>
      <c r="B120" s="420"/>
      <c r="C120" s="421"/>
      <c r="D120" s="421"/>
      <c r="E120" s="421"/>
      <c r="F120" s="421"/>
      <c r="G120" s="421"/>
      <c r="H120" s="421"/>
      <c r="I120" s="420"/>
      <c r="J120" s="420"/>
      <c r="K120" s="422" t="s">
        <v>300</v>
      </c>
    </row>
    <row r="121" spans="1:11" ht="12.75">
      <c r="A121" s="425" t="s">
        <v>193</v>
      </c>
      <c r="B121" s="426"/>
      <c r="C121" s="427"/>
      <c r="D121" s="427"/>
      <c r="E121" s="427"/>
      <c r="F121" s="427"/>
      <c r="G121" s="427"/>
      <c r="H121" s="427"/>
      <c r="I121" s="426"/>
      <c r="J121" s="426"/>
      <c r="K121" s="428"/>
    </row>
    <row r="122" spans="1:11" ht="12.75">
      <c r="A122" s="6" t="s">
        <v>265</v>
      </c>
      <c r="B122" s="426"/>
      <c r="C122" s="427"/>
      <c r="D122" s="427" t="s">
        <v>51</v>
      </c>
      <c r="E122" s="427"/>
      <c r="F122" s="427"/>
      <c r="G122" s="427"/>
      <c r="H122" s="427"/>
      <c r="I122" s="426"/>
      <c r="J122" s="426"/>
      <c r="K122" s="428"/>
    </row>
    <row r="123" spans="1:11" ht="12.75">
      <c r="A123" s="429" t="s">
        <v>453</v>
      </c>
      <c r="B123" s="430"/>
      <c r="C123" s="430"/>
      <c r="D123" s="430"/>
      <c r="E123" s="430"/>
      <c r="F123" s="430"/>
      <c r="G123" s="431"/>
      <c r="H123" s="431"/>
      <c r="I123" s="432"/>
      <c r="J123" s="432"/>
      <c r="K123" s="433"/>
    </row>
    <row r="124" spans="1:11" ht="18" customHeight="1">
      <c r="A124" s="478"/>
      <c r="B124" s="513"/>
      <c r="C124" s="514" t="s">
        <v>166</v>
      </c>
      <c r="D124" s="515"/>
      <c r="E124" s="515"/>
      <c r="F124" s="516" t="s">
        <v>167</v>
      </c>
      <c r="G124" s="515"/>
      <c r="H124" s="517"/>
      <c r="I124" s="518"/>
      <c r="J124" s="518"/>
      <c r="K124" s="519"/>
    </row>
    <row r="125" spans="1:11" ht="11.25">
      <c r="A125" s="445"/>
      <c r="B125" s="454"/>
      <c r="C125" s="493"/>
      <c r="D125" s="493" t="s">
        <v>5</v>
      </c>
      <c r="E125" s="493" t="s">
        <v>5</v>
      </c>
      <c r="F125" s="499"/>
      <c r="G125" s="493" t="s">
        <v>5</v>
      </c>
      <c r="H125" s="494" t="s">
        <v>5</v>
      </c>
      <c r="I125" s="426"/>
      <c r="J125" s="426" t="s">
        <v>5</v>
      </c>
      <c r="K125" s="494" t="s">
        <v>5</v>
      </c>
    </row>
    <row r="126" spans="1:11" ht="11.25" customHeight="1">
      <c r="A126" s="445"/>
      <c r="B126" s="428" t="s">
        <v>301</v>
      </c>
      <c r="C126" s="493"/>
      <c r="D126" s="493" t="s">
        <v>7</v>
      </c>
      <c r="E126" s="493" t="s">
        <v>8</v>
      </c>
      <c r="F126" s="499"/>
      <c r="G126" s="493" t="s">
        <v>7</v>
      </c>
      <c r="H126" s="494" t="s">
        <v>8</v>
      </c>
      <c r="I126" s="426"/>
      <c r="J126" s="426" t="s">
        <v>7</v>
      </c>
      <c r="K126" s="494" t="s">
        <v>8</v>
      </c>
    </row>
    <row r="127" spans="1:11" ht="11.25">
      <c r="A127" s="446"/>
      <c r="B127" s="482"/>
      <c r="C127" s="497" t="s">
        <v>9</v>
      </c>
      <c r="D127" s="497" t="s">
        <v>10</v>
      </c>
      <c r="E127" s="497" t="s">
        <v>10</v>
      </c>
      <c r="F127" s="496" t="s">
        <v>9</v>
      </c>
      <c r="G127" s="497" t="s">
        <v>10</v>
      </c>
      <c r="H127" s="498" t="s">
        <v>10</v>
      </c>
      <c r="I127" s="430" t="s">
        <v>9</v>
      </c>
      <c r="J127" s="430" t="s">
        <v>10</v>
      </c>
      <c r="K127" s="498" t="s">
        <v>10</v>
      </c>
    </row>
    <row r="128" spans="1:14" ht="18.75" customHeight="1">
      <c r="A128" s="520" t="s">
        <v>11</v>
      </c>
      <c r="B128" s="521"/>
      <c r="C128" s="520">
        <v>336</v>
      </c>
      <c r="D128" s="522">
        <v>1</v>
      </c>
      <c r="E128" s="522"/>
      <c r="F128" s="520">
        <v>21</v>
      </c>
      <c r="G128" s="522">
        <v>1</v>
      </c>
      <c r="H128" s="523"/>
      <c r="I128" s="524">
        <v>10</v>
      </c>
      <c r="J128" s="525">
        <v>1</v>
      </c>
      <c r="K128" s="526"/>
      <c r="M128" s="434"/>
      <c r="N128" s="457"/>
    </row>
    <row r="129" spans="1:11" ht="11.25">
      <c r="A129" s="455" t="s">
        <v>267</v>
      </c>
      <c r="B129" s="435" t="s">
        <v>268</v>
      </c>
      <c r="C129" s="456"/>
      <c r="D129" s="457"/>
      <c r="E129" s="458"/>
      <c r="F129" s="456"/>
      <c r="G129" s="457"/>
      <c r="H129" s="458"/>
      <c r="I129" s="456"/>
      <c r="J129" s="457"/>
      <c r="K129" s="458"/>
    </row>
    <row r="130" spans="1:11" ht="11.25">
      <c r="A130" s="445"/>
      <c r="B130" s="435" t="s">
        <v>302</v>
      </c>
      <c r="C130" s="456">
        <v>87</v>
      </c>
      <c r="D130" s="457">
        <v>0.25892857142857145</v>
      </c>
      <c r="E130" s="458">
        <v>0.2620481927710843</v>
      </c>
      <c r="F130" s="456">
        <v>4</v>
      </c>
      <c r="G130" s="457">
        <v>0.19047619047619047</v>
      </c>
      <c r="H130" s="458">
        <v>0.19047619047619047</v>
      </c>
      <c r="I130" s="456">
        <v>3</v>
      </c>
      <c r="J130" s="457">
        <v>0.3</v>
      </c>
      <c r="K130" s="458">
        <v>0.3</v>
      </c>
    </row>
    <row r="131" spans="1:11" ht="11.25">
      <c r="A131" s="445"/>
      <c r="B131" s="435" t="s">
        <v>270</v>
      </c>
      <c r="C131" s="456">
        <v>245</v>
      </c>
      <c r="D131" s="457">
        <v>0.7291666666666666</v>
      </c>
      <c r="E131" s="458">
        <v>0.7379518072289156</v>
      </c>
      <c r="F131" s="456">
        <v>17</v>
      </c>
      <c r="G131" s="457">
        <v>0.8095238095238095</v>
      </c>
      <c r="H131" s="458">
        <v>0.8095238095238095</v>
      </c>
      <c r="I131" s="456">
        <v>7</v>
      </c>
      <c r="J131" s="457">
        <v>0.7</v>
      </c>
      <c r="K131" s="458">
        <v>0.7</v>
      </c>
    </row>
    <row r="132" spans="1:11" ht="11.25">
      <c r="A132" s="445"/>
      <c r="B132" s="435" t="s">
        <v>271</v>
      </c>
      <c r="C132" s="456">
        <v>4</v>
      </c>
      <c r="D132" s="457">
        <v>0.011904761904761904</v>
      </c>
      <c r="E132" s="459" t="s">
        <v>272</v>
      </c>
      <c r="F132" s="456">
        <v>0</v>
      </c>
      <c r="G132" s="457">
        <v>0</v>
      </c>
      <c r="H132" s="459" t="s">
        <v>272</v>
      </c>
      <c r="I132" s="456">
        <v>0</v>
      </c>
      <c r="J132" s="457">
        <v>0</v>
      </c>
      <c r="K132" s="459" t="s">
        <v>272</v>
      </c>
    </row>
    <row r="133" spans="1:13" ht="10.5" customHeight="1">
      <c r="A133" s="445"/>
      <c r="B133" s="460" t="s">
        <v>273</v>
      </c>
      <c r="C133" s="461"/>
      <c r="D133" s="462"/>
      <c r="E133" s="463"/>
      <c r="F133" s="461"/>
      <c r="G133" s="462"/>
      <c r="H133" s="463"/>
      <c r="I133" s="461"/>
      <c r="J133" s="462"/>
      <c r="K133" s="463"/>
      <c r="L133" s="426"/>
      <c r="M133" s="426"/>
    </row>
    <row r="134" spans="1:11" ht="11.25">
      <c r="A134" s="445"/>
      <c r="B134" s="464" t="s">
        <v>274</v>
      </c>
      <c r="C134" s="461">
        <v>2</v>
      </c>
      <c r="D134" s="462">
        <v>0.022988505747126436</v>
      </c>
      <c r="E134" s="465">
        <v>0.023255813953488372</v>
      </c>
      <c r="F134" s="461">
        <v>0</v>
      </c>
      <c r="G134" s="462">
        <v>0</v>
      </c>
      <c r="H134" s="465">
        <v>0</v>
      </c>
      <c r="I134" s="461">
        <v>0</v>
      </c>
      <c r="J134" s="462">
        <v>0</v>
      </c>
      <c r="K134" s="465">
        <v>0</v>
      </c>
    </row>
    <row r="135" spans="1:11" ht="11.25">
      <c r="A135" s="445"/>
      <c r="B135" s="466" t="s">
        <v>275</v>
      </c>
      <c r="C135" s="467">
        <v>4</v>
      </c>
      <c r="D135" s="462">
        <v>0.04597701149425287</v>
      </c>
      <c r="E135" s="465">
        <v>0.046511627906976744</v>
      </c>
      <c r="F135" s="467">
        <v>0</v>
      </c>
      <c r="G135" s="462">
        <v>0</v>
      </c>
      <c r="H135" s="465">
        <v>0</v>
      </c>
      <c r="I135" s="467">
        <v>0</v>
      </c>
      <c r="J135" s="462">
        <v>0</v>
      </c>
      <c r="K135" s="465">
        <v>0</v>
      </c>
    </row>
    <row r="136" spans="1:11" ht="11.25">
      <c r="A136" s="445"/>
      <c r="B136" s="464" t="s">
        <v>276</v>
      </c>
      <c r="C136" s="461">
        <v>37</v>
      </c>
      <c r="D136" s="462">
        <v>0.42528735632183906</v>
      </c>
      <c r="E136" s="465">
        <v>0.43023255813953487</v>
      </c>
      <c r="F136" s="461">
        <v>1</v>
      </c>
      <c r="G136" s="462">
        <v>0.25</v>
      </c>
      <c r="H136" s="465">
        <v>0.25</v>
      </c>
      <c r="I136" s="461">
        <v>2</v>
      </c>
      <c r="J136" s="462">
        <v>0.6666666666666666</v>
      </c>
      <c r="K136" s="465">
        <v>0.6666666666666666</v>
      </c>
    </row>
    <row r="137" spans="1:11" ht="11.25">
      <c r="A137" s="445"/>
      <c r="B137" s="464" t="s">
        <v>309</v>
      </c>
      <c r="C137" s="461">
        <v>32</v>
      </c>
      <c r="D137" s="462">
        <v>0.367816091954023</v>
      </c>
      <c r="E137" s="465">
        <v>0.37209302325581395</v>
      </c>
      <c r="F137" s="461">
        <v>3</v>
      </c>
      <c r="G137" s="462">
        <v>0.75</v>
      </c>
      <c r="H137" s="465">
        <v>0.75</v>
      </c>
      <c r="I137" s="461">
        <v>1</v>
      </c>
      <c r="J137" s="462">
        <v>0.3333333333333333</v>
      </c>
      <c r="K137" s="465">
        <v>0.3333333333333333</v>
      </c>
    </row>
    <row r="138" spans="1:11" ht="11.25">
      <c r="A138" s="445"/>
      <c r="B138" s="464" t="s">
        <v>277</v>
      </c>
      <c r="C138" s="461">
        <v>0</v>
      </c>
      <c r="D138" s="462">
        <v>0</v>
      </c>
      <c r="E138" s="465">
        <v>0</v>
      </c>
      <c r="F138" s="461">
        <v>0</v>
      </c>
      <c r="G138" s="462">
        <v>0</v>
      </c>
      <c r="H138" s="465">
        <v>0</v>
      </c>
      <c r="I138" s="461">
        <v>0</v>
      </c>
      <c r="J138" s="462">
        <v>0</v>
      </c>
      <c r="K138" s="465">
        <v>0</v>
      </c>
    </row>
    <row r="139" spans="1:11" ht="11.25">
      <c r="A139" s="445"/>
      <c r="B139" s="464" t="s">
        <v>278</v>
      </c>
      <c r="C139" s="461">
        <v>2</v>
      </c>
      <c r="D139" s="462">
        <v>0.022988505747126436</v>
      </c>
      <c r="E139" s="465">
        <v>0.023255813953488372</v>
      </c>
      <c r="F139" s="461">
        <v>0</v>
      </c>
      <c r="G139" s="462">
        <v>0</v>
      </c>
      <c r="H139" s="465">
        <v>0</v>
      </c>
      <c r="I139" s="461">
        <v>0</v>
      </c>
      <c r="J139" s="462">
        <v>0</v>
      </c>
      <c r="K139" s="465">
        <v>0</v>
      </c>
    </row>
    <row r="140" spans="1:11" ht="11.25">
      <c r="A140" s="445"/>
      <c r="B140" s="464" t="s">
        <v>279</v>
      </c>
      <c r="C140" s="461">
        <v>2</v>
      </c>
      <c r="D140" s="462">
        <v>0.022988505747126436</v>
      </c>
      <c r="E140" s="465">
        <v>0.023255813953488372</v>
      </c>
      <c r="F140" s="461">
        <v>0</v>
      </c>
      <c r="G140" s="462">
        <v>0</v>
      </c>
      <c r="H140" s="465">
        <v>0</v>
      </c>
      <c r="I140" s="461">
        <v>0</v>
      </c>
      <c r="J140" s="462">
        <v>0</v>
      </c>
      <c r="K140" s="465">
        <v>0</v>
      </c>
    </row>
    <row r="141" spans="1:11" ht="11.25">
      <c r="A141" s="445"/>
      <c r="B141" s="464" t="s">
        <v>280</v>
      </c>
      <c r="C141" s="461">
        <v>2</v>
      </c>
      <c r="D141" s="462">
        <v>0.022988505747126436</v>
      </c>
      <c r="E141" s="465">
        <v>0.023255813953488372</v>
      </c>
      <c r="F141" s="461">
        <v>0</v>
      </c>
      <c r="G141" s="462">
        <v>0</v>
      </c>
      <c r="H141" s="465">
        <v>0</v>
      </c>
      <c r="I141" s="461">
        <v>0</v>
      </c>
      <c r="J141" s="462">
        <v>0</v>
      </c>
      <c r="K141" s="465">
        <v>0</v>
      </c>
    </row>
    <row r="142" spans="1:11" ht="11.25">
      <c r="A142" s="445"/>
      <c r="B142" s="464" t="s">
        <v>281</v>
      </c>
      <c r="C142" s="461">
        <v>0</v>
      </c>
      <c r="D142" s="462">
        <v>0</v>
      </c>
      <c r="E142" s="465">
        <v>0</v>
      </c>
      <c r="F142" s="461">
        <v>0</v>
      </c>
      <c r="G142" s="462">
        <v>0</v>
      </c>
      <c r="H142" s="465">
        <v>0</v>
      </c>
      <c r="I142" s="461">
        <v>0</v>
      </c>
      <c r="J142" s="462">
        <v>0</v>
      </c>
      <c r="K142" s="465">
        <v>0</v>
      </c>
    </row>
    <row r="143" spans="1:11" ht="11.25">
      <c r="A143" s="445"/>
      <c r="B143" s="464" t="s">
        <v>282</v>
      </c>
      <c r="C143" s="461">
        <v>5</v>
      </c>
      <c r="D143" s="462">
        <v>0.05747126436781609</v>
      </c>
      <c r="E143" s="465">
        <v>0.05813953488372093</v>
      </c>
      <c r="F143" s="461">
        <v>0</v>
      </c>
      <c r="G143" s="462">
        <v>0</v>
      </c>
      <c r="H143" s="465">
        <v>0</v>
      </c>
      <c r="I143" s="461">
        <v>0</v>
      </c>
      <c r="J143" s="462">
        <v>0</v>
      </c>
      <c r="K143" s="465">
        <v>0</v>
      </c>
    </row>
    <row r="144" spans="1:11" ht="11.25">
      <c r="A144" s="446"/>
      <c r="B144" s="468" t="s">
        <v>283</v>
      </c>
      <c r="C144" s="469">
        <v>1</v>
      </c>
      <c r="D144" s="470">
        <v>0.011494252873563218</v>
      </c>
      <c r="E144" s="471" t="s">
        <v>19</v>
      </c>
      <c r="F144" s="469">
        <v>0</v>
      </c>
      <c r="G144" s="470">
        <v>0</v>
      </c>
      <c r="H144" s="471" t="s">
        <v>19</v>
      </c>
      <c r="I144" s="469">
        <v>0</v>
      </c>
      <c r="J144" s="470">
        <v>0</v>
      </c>
      <c r="K144" s="471" t="s">
        <v>19</v>
      </c>
    </row>
    <row r="145" spans="1:11" ht="10.5" customHeight="1">
      <c r="A145" s="472" t="s">
        <v>284</v>
      </c>
      <c r="B145" s="473" t="s">
        <v>285</v>
      </c>
      <c r="C145" s="456"/>
      <c r="D145" s="457"/>
      <c r="E145" s="474"/>
      <c r="F145" s="456"/>
      <c r="G145" s="457"/>
      <c r="H145" s="474"/>
      <c r="I145" s="456"/>
      <c r="J145" s="457"/>
      <c r="K145" s="474"/>
    </row>
    <row r="146" spans="1:14" ht="11.25">
      <c r="A146" s="445"/>
      <c r="B146" s="435" t="s">
        <v>303</v>
      </c>
      <c r="C146" s="456">
        <v>13</v>
      </c>
      <c r="D146" s="457">
        <v>0.03869047619047619</v>
      </c>
      <c r="E146" s="458">
        <v>0.03951367781155015</v>
      </c>
      <c r="F146" s="456">
        <v>3</v>
      </c>
      <c r="G146" s="457">
        <v>0.14285714285714285</v>
      </c>
      <c r="H146" s="458">
        <v>0.14285714285714285</v>
      </c>
      <c r="I146" s="456">
        <v>0</v>
      </c>
      <c r="J146" s="457">
        <v>0</v>
      </c>
      <c r="K146" s="458">
        <v>0</v>
      </c>
      <c r="L146" s="434"/>
      <c r="M146" s="434"/>
      <c r="N146" s="435"/>
    </row>
    <row r="147" spans="1:14" ht="11.25">
      <c r="A147" s="445"/>
      <c r="B147" s="435" t="s">
        <v>304</v>
      </c>
      <c r="C147" s="456">
        <v>51</v>
      </c>
      <c r="D147" s="457">
        <v>0.15178571428571427</v>
      </c>
      <c r="E147" s="458">
        <v>0.15501519756838905</v>
      </c>
      <c r="F147" s="456">
        <v>5</v>
      </c>
      <c r="G147" s="457">
        <v>0.23809523809523808</v>
      </c>
      <c r="H147" s="458">
        <v>0.23809523809523808</v>
      </c>
      <c r="I147" s="456">
        <v>3</v>
      </c>
      <c r="J147" s="457">
        <v>0.3</v>
      </c>
      <c r="K147" s="458">
        <v>0.3</v>
      </c>
      <c r="L147" s="434"/>
      <c r="M147" s="434"/>
      <c r="N147" s="435"/>
    </row>
    <row r="148" spans="1:14" ht="11.25">
      <c r="A148" s="445"/>
      <c r="B148" s="435" t="s">
        <v>288</v>
      </c>
      <c r="C148" s="456">
        <v>265</v>
      </c>
      <c r="D148" s="457">
        <v>0.7886904761904762</v>
      </c>
      <c r="E148" s="458">
        <v>0.8054711246200608</v>
      </c>
      <c r="F148" s="456">
        <v>12</v>
      </c>
      <c r="G148" s="457">
        <v>0.5714285714285714</v>
      </c>
      <c r="H148" s="458">
        <v>0.5714285714285714</v>
      </c>
      <c r="I148" s="456">
        <v>7</v>
      </c>
      <c r="J148" s="457">
        <v>0.7</v>
      </c>
      <c r="K148" s="458">
        <v>0.7</v>
      </c>
      <c r="L148" s="434"/>
      <c r="M148" s="434"/>
      <c r="N148" s="435"/>
    </row>
    <row r="149" spans="1:11" ht="11.25">
      <c r="A149" s="445"/>
      <c r="B149" s="435" t="s">
        <v>18</v>
      </c>
      <c r="C149" s="456">
        <v>7</v>
      </c>
      <c r="D149" s="457">
        <v>0.020833333333333332</v>
      </c>
      <c r="E149" s="442" t="s">
        <v>19</v>
      </c>
      <c r="F149" s="456">
        <v>0</v>
      </c>
      <c r="G149" s="457">
        <v>0</v>
      </c>
      <c r="H149" s="442" t="s">
        <v>19</v>
      </c>
      <c r="I149" s="456">
        <v>0</v>
      </c>
      <c r="J149" s="457">
        <v>0</v>
      </c>
      <c r="K149" s="442" t="s">
        <v>19</v>
      </c>
    </row>
    <row r="150" spans="1:11" ht="11.25" customHeight="1" hidden="1">
      <c r="A150" s="445"/>
      <c r="B150" s="435"/>
      <c r="C150" s="456"/>
      <c r="D150" s="457"/>
      <c r="E150" s="442"/>
      <c r="F150" s="456"/>
      <c r="G150" s="457"/>
      <c r="H150" s="442"/>
      <c r="I150" s="456"/>
      <c r="J150" s="457"/>
      <c r="K150" s="442"/>
    </row>
    <row r="151" spans="1:11" ht="11.25">
      <c r="A151" s="456" t="s">
        <v>51</v>
      </c>
      <c r="B151" s="476" t="s">
        <v>273</v>
      </c>
      <c r="C151" s="461"/>
      <c r="D151" s="477"/>
      <c r="E151" s="463"/>
      <c r="F151" s="461"/>
      <c r="G151" s="477"/>
      <c r="H151" s="463"/>
      <c r="I151" s="461"/>
      <c r="J151" s="477"/>
      <c r="K151" s="463"/>
    </row>
    <row r="152" spans="1:11" ht="11.25">
      <c r="A152" s="445"/>
      <c r="B152" s="464" t="s">
        <v>274</v>
      </c>
      <c r="C152" s="461">
        <v>0</v>
      </c>
      <c r="D152" s="462">
        <v>0</v>
      </c>
      <c r="E152" s="465">
        <v>0</v>
      </c>
      <c r="F152" s="461">
        <v>0</v>
      </c>
      <c r="G152" s="462">
        <v>0</v>
      </c>
      <c r="H152" s="465">
        <v>0</v>
      </c>
      <c r="I152" s="461">
        <v>0</v>
      </c>
      <c r="J152" s="462">
        <v>0</v>
      </c>
      <c r="K152" s="465">
        <v>0</v>
      </c>
    </row>
    <row r="153" spans="1:11" ht="11.25">
      <c r="A153" s="445"/>
      <c r="B153" s="466" t="s">
        <v>275</v>
      </c>
      <c r="C153" s="461">
        <v>1</v>
      </c>
      <c r="D153" s="462">
        <v>0.015625</v>
      </c>
      <c r="E153" s="465">
        <v>0.015625</v>
      </c>
      <c r="F153" s="467">
        <v>0</v>
      </c>
      <c r="G153" s="462">
        <v>0</v>
      </c>
      <c r="H153" s="465">
        <v>0</v>
      </c>
      <c r="I153" s="467">
        <v>0</v>
      </c>
      <c r="J153" s="462">
        <v>0</v>
      </c>
      <c r="K153" s="465">
        <v>0</v>
      </c>
    </row>
    <row r="154" spans="1:11" ht="11.25">
      <c r="A154" s="445"/>
      <c r="B154" s="464" t="s">
        <v>276</v>
      </c>
      <c r="C154" s="467">
        <v>30</v>
      </c>
      <c r="D154" s="462">
        <v>0.46875</v>
      </c>
      <c r="E154" s="465">
        <v>0.46875</v>
      </c>
      <c r="F154" s="461">
        <v>1</v>
      </c>
      <c r="G154" s="462">
        <v>0.125</v>
      </c>
      <c r="H154" s="465">
        <v>0.125</v>
      </c>
      <c r="I154" s="461">
        <v>2</v>
      </c>
      <c r="J154" s="462">
        <v>0.6666666666666666</v>
      </c>
      <c r="K154" s="465">
        <v>1</v>
      </c>
    </row>
    <row r="155" spans="1:11" ht="11.25">
      <c r="A155" s="445"/>
      <c r="B155" s="464" t="s">
        <v>309</v>
      </c>
      <c r="C155" s="461">
        <v>27</v>
      </c>
      <c r="D155" s="462">
        <v>0.421875</v>
      </c>
      <c r="E155" s="465">
        <v>0.421875</v>
      </c>
      <c r="F155" s="461">
        <v>6</v>
      </c>
      <c r="G155" s="462">
        <v>0.75</v>
      </c>
      <c r="H155" s="465">
        <v>0.75</v>
      </c>
      <c r="I155" s="461">
        <v>0</v>
      </c>
      <c r="J155" s="462">
        <v>0</v>
      </c>
      <c r="K155" s="465">
        <v>0</v>
      </c>
    </row>
    <row r="156" spans="1:11" ht="11.25">
      <c r="A156" s="445"/>
      <c r="B156" s="464" t="s">
        <v>277</v>
      </c>
      <c r="C156" s="461">
        <v>0</v>
      </c>
      <c r="D156" s="462">
        <v>0</v>
      </c>
      <c r="E156" s="465">
        <v>0</v>
      </c>
      <c r="F156" s="461">
        <v>0</v>
      </c>
      <c r="G156" s="462">
        <v>0</v>
      </c>
      <c r="H156" s="465">
        <v>0</v>
      </c>
      <c r="I156" s="461">
        <v>0</v>
      </c>
      <c r="J156" s="462">
        <v>0</v>
      </c>
      <c r="K156" s="465">
        <v>0</v>
      </c>
    </row>
    <row r="157" spans="1:11" ht="11.25">
      <c r="A157" s="445"/>
      <c r="B157" s="464" t="s">
        <v>278</v>
      </c>
      <c r="C157" s="461">
        <v>1</v>
      </c>
      <c r="D157" s="462">
        <v>0.015625</v>
      </c>
      <c r="E157" s="465">
        <v>0.015625</v>
      </c>
      <c r="F157" s="461">
        <v>0</v>
      </c>
      <c r="G157" s="462">
        <v>0</v>
      </c>
      <c r="H157" s="465">
        <v>0</v>
      </c>
      <c r="I157" s="461">
        <v>0</v>
      </c>
      <c r="J157" s="462">
        <v>0</v>
      </c>
      <c r="K157" s="465">
        <v>0</v>
      </c>
    </row>
    <row r="158" spans="1:11" ht="11.25">
      <c r="A158" s="445"/>
      <c r="B158" s="464" t="s">
        <v>279</v>
      </c>
      <c r="C158" s="461">
        <v>0</v>
      </c>
      <c r="D158" s="462">
        <v>0</v>
      </c>
      <c r="E158" s="465">
        <v>0</v>
      </c>
      <c r="F158" s="461">
        <v>0</v>
      </c>
      <c r="G158" s="462">
        <v>0</v>
      </c>
      <c r="H158" s="465">
        <v>0</v>
      </c>
      <c r="I158" s="461">
        <v>0</v>
      </c>
      <c r="J158" s="462">
        <v>0</v>
      </c>
      <c r="K158" s="465">
        <v>0</v>
      </c>
    </row>
    <row r="159" spans="1:11" ht="11.25">
      <c r="A159" s="445"/>
      <c r="B159" s="464" t="s">
        <v>280</v>
      </c>
      <c r="C159" s="461">
        <v>1</v>
      </c>
      <c r="D159" s="462">
        <v>0.015625</v>
      </c>
      <c r="E159" s="465">
        <v>0.015625</v>
      </c>
      <c r="F159" s="461">
        <v>0</v>
      </c>
      <c r="G159" s="462">
        <v>0</v>
      </c>
      <c r="H159" s="465">
        <v>0</v>
      </c>
      <c r="I159" s="461">
        <v>0</v>
      </c>
      <c r="J159" s="462">
        <v>0</v>
      </c>
      <c r="K159" s="465">
        <v>0</v>
      </c>
    </row>
    <row r="160" spans="1:11" ht="11.25">
      <c r="A160" s="445"/>
      <c r="B160" s="464" t="s">
        <v>281</v>
      </c>
      <c r="C160" s="461">
        <v>3</v>
      </c>
      <c r="D160" s="462">
        <v>0.046875</v>
      </c>
      <c r="E160" s="465">
        <v>0.046875</v>
      </c>
      <c r="F160" s="461">
        <v>1</v>
      </c>
      <c r="G160" s="462">
        <v>0.125</v>
      </c>
      <c r="H160" s="465">
        <v>0.125</v>
      </c>
      <c r="I160" s="461">
        <v>0</v>
      </c>
      <c r="J160" s="462">
        <v>0</v>
      </c>
      <c r="K160" s="465">
        <v>0</v>
      </c>
    </row>
    <row r="161" spans="1:11" ht="11.25">
      <c r="A161" s="445"/>
      <c r="B161" s="464" t="s">
        <v>282</v>
      </c>
      <c r="C161" s="461">
        <v>1</v>
      </c>
      <c r="D161" s="462">
        <v>0.015625</v>
      </c>
      <c r="E161" s="465">
        <v>0.015625</v>
      </c>
      <c r="F161" s="461">
        <v>0</v>
      </c>
      <c r="G161" s="462">
        <v>0</v>
      </c>
      <c r="H161" s="465">
        <v>0</v>
      </c>
      <c r="I161" s="461">
        <v>0</v>
      </c>
      <c r="J161" s="462">
        <v>0</v>
      </c>
      <c r="K161" s="465">
        <v>0</v>
      </c>
    </row>
    <row r="162" spans="1:13" ht="11.25">
      <c r="A162" s="446"/>
      <c r="B162" s="468" t="s">
        <v>283</v>
      </c>
      <c r="C162" s="469">
        <v>0</v>
      </c>
      <c r="D162" s="470">
        <v>0</v>
      </c>
      <c r="E162" s="471" t="s">
        <v>19</v>
      </c>
      <c r="F162" s="469">
        <v>0</v>
      </c>
      <c r="G162" s="470">
        <v>0</v>
      </c>
      <c r="H162" s="471" t="s">
        <v>19</v>
      </c>
      <c r="I162" s="469">
        <v>1</v>
      </c>
      <c r="J162" s="470">
        <v>0.3333333333333333</v>
      </c>
      <c r="K162" s="471" t="s">
        <v>19</v>
      </c>
      <c r="L162" s="426"/>
      <c r="M162" s="426"/>
    </row>
    <row r="163" spans="1:11" ht="12.75">
      <c r="A163" s="419" t="s">
        <v>206</v>
      </c>
      <c r="B163" s="420"/>
      <c r="C163" s="421"/>
      <c r="D163" s="507"/>
      <c r="E163" s="507"/>
      <c r="F163" s="421"/>
      <c r="G163" s="507"/>
      <c r="H163" s="507"/>
      <c r="I163" s="420"/>
      <c r="J163" s="420"/>
      <c r="K163" s="422" t="s">
        <v>305</v>
      </c>
    </row>
    <row r="164" spans="1:11" ht="12.75">
      <c r="A164" s="425" t="s">
        <v>193</v>
      </c>
      <c r="B164" s="426"/>
      <c r="C164" s="427"/>
      <c r="D164" s="427"/>
      <c r="E164" s="427"/>
      <c r="F164" s="427"/>
      <c r="G164" s="427"/>
      <c r="H164" s="427"/>
      <c r="I164" s="426"/>
      <c r="J164" s="426"/>
      <c r="K164" s="428"/>
    </row>
    <row r="165" spans="1:11" ht="12.75">
      <c r="A165" s="6" t="s">
        <v>265</v>
      </c>
      <c r="B165" s="426"/>
      <c r="C165" s="427"/>
      <c r="D165" s="427" t="s">
        <v>51</v>
      </c>
      <c r="E165" s="427"/>
      <c r="F165" s="427"/>
      <c r="G165" s="427"/>
      <c r="H165" s="427"/>
      <c r="I165" s="426"/>
      <c r="J165" s="426"/>
      <c r="K165" s="428"/>
    </row>
    <row r="166" spans="1:11" ht="12.75">
      <c r="A166" s="429" t="s">
        <v>453</v>
      </c>
      <c r="B166" s="430"/>
      <c r="C166" s="430"/>
      <c r="D166" s="430"/>
      <c r="E166" s="430"/>
      <c r="F166" s="430"/>
      <c r="G166" s="431"/>
      <c r="H166" s="431"/>
      <c r="I166" s="432"/>
      <c r="J166" s="432"/>
      <c r="K166" s="433"/>
    </row>
    <row r="167" spans="1:11" ht="18" customHeight="1">
      <c r="A167" s="478"/>
      <c r="B167" s="513"/>
      <c r="C167" s="514" t="s">
        <v>166</v>
      </c>
      <c r="D167" s="515"/>
      <c r="E167" s="515"/>
      <c r="F167" s="516" t="s">
        <v>167</v>
      </c>
      <c r="G167" s="515"/>
      <c r="H167" s="517"/>
      <c r="I167" s="518"/>
      <c r="J167" s="518"/>
      <c r="K167" s="519"/>
    </row>
    <row r="168" spans="1:11" ht="11.25">
      <c r="A168" s="445"/>
      <c r="B168" s="454"/>
      <c r="C168" s="493"/>
      <c r="D168" s="493" t="s">
        <v>5</v>
      </c>
      <c r="E168" s="493" t="s">
        <v>5</v>
      </c>
      <c r="F168" s="499"/>
      <c r="G168" s="493" t="s">
        <v>5</v>
      </c>
      <c r="H168" s="494" t="s">
        <v>5</v>
      </c>
      <c r="I168" s="426"/>
      <c r="J168" s="493" t="s">
        <v>5</v>
      </c>
      <c r="K168" s="494" t="s">
        <v>5</v>
      </c>
    </row>
    <row r="169" spans="1:11" ht="11.25" customHeight="1">
      <c r="A169" s="445"/>
      <c r="B169" s="428" t="s">
        <v>173</v>
      </c>
      <c r="C169" s="493"/>
      <c r="D169" s="493" t="s">
        <v>7</v>
      </c>
      <c r="E169" s="493" t="s">
        <v>8</v>
      </c>
      <c r="F169" s="499"/>
      <c r="G169" s="493" t="s">
        <v>7</v>
      </c>
      <c r="H169" s="494" t="s">
        <v>8</v>
      </c>
      <c r="I169" s="426"/>
      <c r="J169" s="493" t="s">
        <v>7</v>
      </c>
      <c r="K169" s="494" t="s">
        <v>8</v>
      </c>
    </row>
    <row r="170" spans="1:11" ht="11.25">
      <c r="A170" s="446"/>
      <c r="B170" s="482"/>
      <c r="C170" s="497" t="s">
        <v>9</v>
      </c>
      <c r="D170" s="497" t="s">
        <v>10</v>
      </c>
      <c r="E170" s="497" t="s">
        <v>10</v>
      </c>
      <c r="F170" s="496" t="s">
        <v>9</v>
      </c>
      <c r="G170" s="497" t="s">
        <v>10</v>
      </c>
      <c r="H170" s="498" t="s">
        <v>10</v>
      </c>
      <c r="I170" s="430" t="s">
        <v>9</v>
      </c>
      <c r="J170" s="497" t="s">
        <v>10</v>
      </c>
      <c r="K170" s="498" t="s">
        <v>10</v>
      </c>
    </row>
    <row r="171" spans="1:14" ht="11.25">
      <c r="A171" s="508" t="s">
        <v>292</v>
      </c>
      <c r="B171" s="420" t="s">
        <v>293</v>
      </c>
      <c r="C171" s="509"/>
      <c r="D171" s="437"/>
      <c r="E171" s="438"/>
      <c r="F171" s="478"/>
      <c r="G171" s="437"/>
      <c r="H171" s="438"/>
      <c r="I171" s="441"/>
      <c r="J171" s="441"/>
      <c r="K171" s="442"/>
      <c r="L171" s="440"/>
      <c r="M171" s="440"/>
      <c r="N171" s="443"/>
    </row>
    <row r="172" spans="1:14" ht="11.25">
      <c r="A172" s="445"/>
      <c r="B172" s="426" t="s">
        <v>76</v>
      </c>
      <c r="C172" s="484">
        <v>32</v>
      </c>
      <c r="D172" s="457">
        <v>0.09523809523809523</v>
      </c>
      <c r="E172" s="458">
        <v>0.22857142857142856</v>
      </c>
      <c r="F172" s="445">
        <v>3</v>
      </c>
      <c r="G172" s="457">
        <v>0.14285714285714285</v>
      </c>
      <c r="H172" s="458">
        <v>0.3</v>
      </c>
      <c r="I172" s="441">
        <v>2</v>
      </c>
      <c r="J172" s="457">
        <v>0.09523809523809523</v>
      </c>
      <c r="K172" s="458">
        <v>0.2</v>
      </c>
      <c r="L172" s="440"/>
      <c r="M172" s="440"/>
      <c r="N172" s="443"/>
    </row>
    <row r="173" spans="1:14" ht="11.25">
      <c r="A173" s="445"/>
      <c r="B173" s="426" t="s">
        <v>294</v>
      </c>
      <c r="C173" s="484">
        <v>54</v>
      </c>
      <c r="D173" s="457">
        <v>0.16071428571428573</v>
      </c>
      <c r="E173" s="458">
        <v>0.38571428571428573</v>
      </c>
      <c r="F173" s="445">
        <v>4</v>
      </c>
      <c r="G173" s="457">
        <v>0.19047619047619047</v>
      </c>
      <c r="H173" s="458">
        <v>0.4</v>
      </c>
      <c r="I173" s="441">
        <v>1</v>
      </c>
      <c r="J173" s="457">
        <v>0.047619047619047616</v>
      </c>
      <c r="K173" s="458">
        <v>0.1</v>
      </c>
      <c r="L173" s="440"/>
      <c r="M173" s="440"/>
      <c r="N173" s="443"/>
    </row>
    <row r="174" spans="1:14" ht="11.25">
      <c r="A174" s="445"/>
      <c r="B174" s="426" t="s">
        <v>78</v>
      </c>
      <c r="C174" s="484">
        <v>43</v>
      </c>
      <c r="D174" s="457">
        <v>0.12797619047619047</v>
      </c>
      <c r="E174" s="458">
        <v>0.30714285714285716</v>
      </c>
      <c r="F174" s="445">
        <v>3</v>
      </c>
      <c r="G174" s="457">
        <v>0.14285714285714285</v>
      </c>
      <c r="H174" s="458">
        <v>0.3</v>
      </c>
      <c r="I174" s="441">
        <v>1</v>
      </c>
      <c r="J174" s="457">
        <v>0.047619047619047616</v>
      </c>
      <c r="K174" s="458">
        <v>0.1</v>
      </c>
      <c r="L174" s="440"/>
      <c r="M174" s="440"/>
      <c r="N174" s="443"/>
    </row>
    <row r="175" spans="1:14" ht="11.25">
      <c r="A175" s="445"/>
      <c r="B175" s="426" t="s">
        <v>79</v>
      </c>
      <c r="C175" s="484">
        <v>5</v>
      </c>
      <c r="D175" s="457">
        <v>0.01488095238095238</v>
      </c>
      <c r="E175" s="458">
        <v>0.03571428571428571</v>
      </c>
      <c r="F175" s="445">
        <v>0</v>
      </c>
      <c r="G175" s="457">
        <v>0</v>
      </c>
      <c r="H175" s="458">
        <v>0</v>
      </c>
      <c r="I175" s="441">
        <v>0</v>
      </c>
      <c r="J175" s="457">
        <v>0</v>
      </c>
      <c r="K175" s="458">
        <v>0</v>
      </c>
      <c r="L175" s="440"/>
      <c r="M175" s="440"/>
      <c r="N175" s="443"/>
    </row>
    <row r="176" spans="1:14" ht="11.25">
      <c r="A176" s="445"/>
      <c r="B176" s="426" t="s">
        <v>80</v>
      </c>
      <c r="C176" s="484">
        <v>1</v>
      </c>
      <c r="D176" s="457">
        <v>0.002976190476190476</v>
      </c>
      <c r="E176" s="458">
        <v>0.007142857142857143</v>
      </c>
      <c r="F176" s="445">
        <v>0</v>
      </c>
      <c r="G176" s="457">
        <v>0</v>
      </c>
      <c r="H176" s="458">
        <v>0</v>
      </c>
      <c r="I176" s="441">
        <v>0</v>
      </c>
      <c r="J176" s="457">
        <v>0</v>
      </c>
      <c r="K176" s="458">
        <v>0</v>
      </c>
      <c r="L176" s="440"/>
      <c r="M176" s="440"/>
      <c r="N176" s="443"/>
    </row>
    <row r="177" spans="1:14" ht="11.25">
      <c r="A177" s="445"/>
      <c r="B177" s="426" t="s">
        <v>81</v>
      </c>
      <c r="C177" s="484">
        <v>1</v>
      </c>
      <c r="D177" s="457">
        <v>0.002976190476190476</v>
      </c>
      <c r="E177" s="458">
        <v>0.007142857142857143</v>
      </c>
      <c r="F177" s="445">
        <v>0</v>
      </c>
      <c r="G177" s="457">
        <v>0</v>
      </c>
      <c r="H177" s="458">
        <v>0</v>
      </c>
      <c r="I177" s="441">
        <v>0</v>
      </c>
      <c r="J177" s="457">
        <v>0</v>
      </c>
      <c r="K177" s="458">
        <v>0</v>
      </c>
      <c r="L177" s="440"/>
      <c r="M177" s="440"/>
      <c r="N177" s="443"/>
    </row>
    <row r="178" spans="1:14" ht="11.25">
      <c r="A178" s="446"/>
      <c r="B178" s="430" t="s">
        <v>18</v>
      </c>
      <c r="C178" s="447">
        <v>196</v>
      </c>
      <c r="D178" s="481">
        <v>0.5833333333333334</v>
      </c>
      <c r="E178" s="511" t="s">
        <v>19</v>
      </c>
      <c r="F178" s="446">
        <v>11</v>
      </c>
      <c r="G178" s="481">
        <v>0.5238095238095238</v>
      </c>
      <c r="H178" s="511" t="s">
        <v>19</v>
      </c>
      <c r="I178" s="441">
        <v>6</v>
      </c>
      <c r="J178" s="481">
        <v>0.2857142857142857</v>
      </c>
      <c r="K178" s="511" t="s">
        <v>19</v>
      </c>
      <c r="L178" s="440"/>
      <c r="M178" s="440"/>
      <c r="N178" s="443"/>
    </row>
    <row r="179" spans="1:13" ht="11.25">
      <c r="A179" s="478" t="s">
        <v>82</v>
      </c>
      <c r="B179" s="420" t="s">
        <v>306</v>
      </c>
      <c r="C179" s="420"/>
      <c r="D179" s="486"/>
      <c r="E179" s="486" t="s">
        <v>454</v>
      </c>
      <c r="F179" s="420"/>
      <c r="G179" s="486"/>
      <c r="H179" s="486"/>
      <c r="I179" s="420"/>
      <c r="J179" s="420"/>
      <c r="K179" s="513"/>
      <c r="L179" s="426"/>
      <c r="M179" s="426"/>
    </row>
    <row r="180" spans="1:13" ht="11.25">
      <c r="A180" s="445" t="s">
        <v>184</v>
      </c>
      <c r="B180" s="426" t="s">
        <v>307</v>
      </c>
      <c r="C180" s="426"/>
      <c r="D180" s="426"/>
      <c r="E180" s="426"/>
      <c r="F180" s="426"/>
      <c r="G180" s="426"/>
      <c r="H180" s="426"/>
      <c r="I180" s="426"/>
      <c r="J180" s="426"/>
      <c r="K180" s="454"/>
      <c r="L180" s="426"/>
      <c r="M180" s="426"/>
    </row>
    <row r="181" spans="1:11" ht="11.25">
      <c r="A181" s="527" t="s">
        <v>308</v>
      </c>
      <c r="B181" s="430"/>
      <c r="C181" s="430"/>
      <c r="D181" s="430"/>
      <c r="E181" s="430"/>
      <c r="F181" s="430"/>
      <c r="G181" s="430"/>
      <c r="H181" s="430"/>
      <c r="I181" s="430"/>
      <c r="J181" s="430"/>
      <c r="K181" s="482"/>
    </row>
  </sheetData>
  <printOptions horizontalCentered="1"/>
  <pageMargins left="0.22" right="0.45" top="0.666666666666667" bottom="0" header="0.5" footer="0.5"/>
  <pageSetup horizontalDpi="300" verticalDpi="300" orientation="landscape" scale="92" r:id="rId2"/>
  <headerFooter alignWithMargins="0">
    <oddHeader xml:space="preserve">&amp;C </oddHeader>
    <oddFooter xml:space="preserve">&amp;C </oddFooter>
  </headerFooter>
  <rowBreaks count="4" manualBreakCount="4">
    <brk id="45" max="65535" man="1"/>
    <brk id="82" max="10" man="1"/>
    <brk id="119" max="10" man="1"/>
    <brk id="162" max="10" man="1"/>
  </rowBreaks>
  <colBreaks count="1" manualBreakCount="1">
    <brk id="11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6"/>
  <sheetViews>
    <sheetView showGridLines="0" workbookViewId="0" topLeftCell="A1">
      <selection activeCell="A47" sqref="A47"/>
    </sheetView>
  </sheetViews>
  <sheetFormatPr defaultColWidth="9.140625" defaultRowHeight="12.75"/>
  <cols>
    <col min="1" max="1" width="3.421875" style="236" customWidth="1"/>
    <col min="2" max="2" width="35.421875" style="236" customWidth="1"/>
    <col min="3" max="3" width="6.28125" style="236" bestFit="1" customWidth="1"/>
    <col min="4" max="5" width="10.140625" style="236" bestFit="1" customWidth="1"/>
    <col min="6" max="6" width="6.28125" style="236" bestFit="1" customWidth="1"/>
    <col min="7" max="7" width="10.140625" style="236" bestFit="1" customWidth="1"/>
    <col min="8" max="8" width="13.00390625" style="236" customWidth="1"/>
    <col min="9" max="9" width="8.140625" style="236" customWidth="1"/>
    <col min="10" max="10" width="13.140625" style="236" customWidth="1"/>
    <col min="11" max="11" width="13.00390625" style="236" customWidth="1"/>
    <col min="12" max="16384" width="7.8515625" style="236" customWidth="1"/>
  </cols>
  <sheetData>
    <row r="1" spans="1:11" ht="12.75">
      <c r="A1" s="231" t="s">
        <v>310</v>
      </c>
      <c r="B1" s="232"/>
      <c r="C1" s="233"/>
      <c r="D1" s="233"/>
      <c r="E1" s="233"/>
      <c r="F1" s="234"/>
      <c r="G1" s="234"/>
      <c r="H1" s="234"/>
      <c r="I1" s="234"/>
      <c r="J1" s="234"/>
      <c r="K1" s="235" t="s">
        <v>311</v>
      </c>
    </row>
    <row r="2" spans="1:11" ht="12.75">
      <c r="A2" s="237" t="s">
        <v>312</v>
      </c>
      <c r="C2" s="238"/>
      <c r="D2" s="238"/>
      <c r="E2" s="238"/>
      <c r="F2" s="239"/>
      <c r="G2" s="239"/>
      <c r="H2" s="239"/>
      <c r="I2" s="239"/>
      <c r="J2" s="239"/>
      <c r="K2" s="240"/>
    </row>
    <row r="3" spans="1:11" ht="12.75">
      <c r="A3" s="6" t="s">
        <v>313</v>
      </c>
      <c r="C3" s="238"/>
      <c r="D3" s="238"/>
      <c r="E3" s="238"/>
      <c r="F3" s="239"/>
      <c r="G3" s="239"/>
      <c r="H3" s="239"/>
      <c r="I3" s="239"/>
      <c r="J3" s="239"/>
      <c r="K3" s="240"/>
    </row>
    <row r="4" spans="1:11" ht="12.75">
      <c r="A4" s="241" t="s">
        <v>314</v>
      </c>
      <c r="C4" s="242"/>
      <c r="D4" s="242"/>
      <c r="E4" s="242"/>
      <c r="F4" s="242"/>
      <c r="G4" s="242"/>
      <c r="H4" s="242"/>
      <c r="I4" s="243"/>
      <c r="J4" s="243"/>
      <c r="K4" s="244"/>
    </row>
    <row r="5" spans="1:19" ht="11.25">
      <c r="A5" s="245"/>
      <c r="B5" s="246"/>
      <c r="C5" s="234"/>
      <c r="D5" s="247" t="s">
        <v>5</v>
      </c>
      <c r="E5" s="248" t="s">
        <v>5</v>
      </c>
      <c r="H5" s="249"/>
      <c r="I5" s="249"/>
      <c r="J5" s="249"/>
      <c r="K5" s="250"/>
      <c r="L5" s="249"/>
      <c r="M5" s="249"/>
      <c r="N5" s="249"/>
      <c r="O5" s="249"/>
      <c r="P5" s="249"/>
      <c r="Q5" s="249"/>
      <c r="R5" s="249"/>
      <c r="S5" s="249"/>
    </row>
    <row r="6" spans="1:20" ht="11.25" customHeight="1">
      <c r="A6" s="251"/>
      <c r="B6" s="252" t="s">
        <v>6</v>
      </c>
      <c r="C6" s="253"/>
      <c r="D6" s="254" t="s">
        <v>7</v>
      </c>
      <c r="E6" s="250" t="s">
        <v>8</v>
      </c>
      <c r="H6" s="249"/>
      <c r="I6" s="249"/>
      <c r="J6" s="249"/>
      <c r="K6" s="250"/>
      <c r="L6" s="249"/>
      <c r="M6" s="249"/>
      <c r="N6" s="249"/>
      <c r="O6" s="249"/>
      <c r="P6" s="249"/>
      <c r="Q6" s="249"/>
      <c r="R6" s="249"/>
      <c r="S6" s="249"/>
      <c r="T6" s="249"/>
    </row>
    <row r="7" spans="1:19" ht="11.25">
      <c r="A7" s="255"/>
      <c r="B7" s="244"/>
      <c r="C7" s="256" t="s">
        <v>9</v>
      </c>
      <c r="D7" s="256" t="s">
        <v>10</v>
      </c>
      <c r="E7" s="257" t="s">
        <v>10</v>
      </c>
      <c r="H7" s="249"/>
      <c r="I7" s="249"/>
      <c r="J7" s="249"/>
      <c r="K7" s="250"/>
      <c r="L7" s="249"/>
      <c r="M7" s="249"/>
      <c r="N7" s="249"/>
      <c r="O7" s="249"/>
      <c r="P7" s="249"/>
      <c r="Q7" s="249"/>
      <c r="R7" s="249"/>
      <c r="S7" s="249"/>
    </row>
    <row r="8" spans="1:11" ht="17.25" customHeight="1">
      <c r="A8" s="258"/>
      <c r="B8" s="259" t="s">
        <v>11</v>
      </c>
      <c r="C8" s="260">
        <v>369</v>
      </c>
      <c r="D8" s="261">
        <v>1</v>
      </c>
      <c r="E8" s="262"/>
      <c r="K8" s="240"/>
    </row>
    <row r="9" spans="1:11" ht="11.25">
      <c r="A9" s="263" t="str">
        <f>"13."</f>
        <v>13.</v>
      </c>
      <c r="B9" s="264" t="s">
        <v>315</v>
      </c>
      <c r="C9" s="265"/>
      <c r="D9" s="266"/>
      <c r="E9" s="240"/>
      <c r="K9" s="240"/>
    </row>
    <row r="10" spans="1:11" ht="11.25">
      <c r="A10" s="251"/>
      <c r="B10" s="264" t="s">
        <v>316</v>
      </c>
      <c r="E10" s="240"/>
      <c r="K10" s="240"/>
    </row>
    <row r="11" spans="1:11" ht="11.25">
      <c r="A11" s="251"/>
      <c r="B11" s="264" t="s">
        <v>317</v>
      </c>
      <c r="C11" s="265">
        <v>81</v>
      </c>
      <c r="D11" s="266">
        <v>0.21951219512195122</v>
      </c>
      <c r="E11" s="267">
        <v>0.22131147540983606</v>
      </c>
      <c r="K11" s="240"/>
    </row>
    <row r="12" spans="1:17" ht="11.25">
      <c r="A12" s="251"/>
      <c r="B12" s="264" t="s">
        <v>318</v>
      </c>
      <c r="C12" s="265">
        <v>201</v>
      </c>
      <c r="D12" s="266">
        <v>0.5447154471544715</v>
      </c>
      <c r="E12" s="267">
        <v>0.5491803278688525</v>
      </c>
      <c r="K12" s="240"/>
      <c r="P12" s="236" t="s">
        <v>316</v>
      </c>
      <c r="Q12" s="236" t="s">
        <v>319</v>
      </c>
    </row>
    <row r="13" spans="1:17" ht="11.25">
      <c r="A13" s="251"/>
      <c r="B13" s="264" t="s">
        <v>320</v>
      </c>
      <c r="C13" s="265">
        <v>67</v>
      </c>
      <c r="D13" s="266">
        <v>0.18157181571815717</v>
      </c>
      <c r="E13" s="267">
        <v>0.1830601092896175</v>
      </c>
      <c r="K13" s="240"/>
      <c r="N13" s="264" t="s">
        <v>321</v>
      </c>
      <c r="P13" s="268">
        <v>0.12290502793296089</v>
      </c>
      <c r="Q13" s="268">
        <v>0.21288515406162464</v>
      </c>
    </row>
    <row r="14" spans="1:17" ht="11.25">
      <c r="A14" s="251"/>
      <c r="B14" s="264" t="s">
        <v>322</v>
      </c>
      <c r="C14" s="265">
        <v>11</v>
      </c>
      <c r="D14" s="266">
        <v>0.02981029810298103</v>
      </c>
      <c r="E14" s="267">
        <v>0.030054644808743168</v>
      </c>
      <c r="K14" s="240"/>
      <c r="N14" s="239" t="s">
        <v>323</v>
      </c>
      <c r="P14" s="268">
        <v>0.5251396648044693</v>
      </c>
      <c r="Q14" s="268">
        <v>0.5014005602240896</v>
      </c>
    </row>
    <row r="15" spans="1:17" ht="11.25">
      <c r="A15" s="251"/>
      <c r="B15" s="264" t="s">
        <v>324</v>
      </c>
      <c r="C15" s="265">
        <v>3</v>
      </c>
      <c r="D15" s="266">
        <v>0.008130081300813009</v>
      </c>
      <c r="E15" s="267">
        <v>0.00819672131147541</v>
      </c>
      <c r="K15" s="240"/>
      <c r="N15" s="264" t="s">
        <v>325</v>
      </c>
      <c r="P15" s="268">
        <v>0.2430167597765363</v>
      </c>
      <c r="Q15" s="268">
        <v>0.1876750700280112</v>
      </c>
    </row>
    <row r="16" spans="1:17" ht="11.25">
      <c r="A16" s="251"/>
      <c r="B16" s="264" t="s">
        <v>326</v>
      </c>
      <c r="C16" s="265">
        <v>3</v>
      </c>
      <c r="D16" s="266">
        <v>0.008130081300813009</v>
      </c>
      <c r="E16" s="267">
        <v>0.00819672131147541</v>
      </c>
      <c r="K16" s="240"/>
      <c r="N16" s="264" t="s">
        <v>327</v>
      </c>
      <c r="P16" s="268">
        <v>0.08379888268156424</v>
      </c>
      <c r="Q16" s="268">
        <v>0.07282913165266107</v>
      </c>
    </row>
    <row r="17" spans="1:17" ht="11.25">
      <c r="A17" s="255"/>
      <c r="B17" s="269" t="s">
        <v>18</v>
      </c>
      <c r="C17" s="242">
        <v>3</v>
      </c>
      <c r="D17" s="270">
        <v>0.008130081300813009</v>
      </c>
      <c r="E17" s="257" t="s">
        <v>19</v>
      </c>
      <c r="K17" s="240"/>
      <c r="N17" s="239" t="s">
        <v>328</v>
      </c>
      <c r="P17" s="268">
        <v>0.013966480446927373</v>
      </c>
      <c r="Q17" s="268">
        <v>0.01680672268907563</v>
      </c>
    </row>
    <row r="18" spans="1:17" ht="11.25">
      <c r="A18" s="263" t="str">
        <f>"14."</f>
        <v>14.</v>
      </c>
      <c r="B18" s="264" t="s">
        <v>329</v>
      </c>
      <c r="C18" s="265"/>
      <c r="D18" s="266"/>
      <c r="E18" s="271"/>
      <c r="K18" s="240"/>
      <c r="N18" s="264" t="s">
        <v>330</v>
      </c>
      <c r="P18" s="268">
        <v>0.0111731843575419</v>
      </c>
      <c r="Q18" s="268">
        <v>0.008403361344537815</v>
      </c>
    </row>
    <row r="19" spans="1:11" ht="11.25">
      <c r="A19" s="251"/>
      <c r="B19" s="264" t="s">
        <v>331</v>
      </c>
      <c r="E19" s="240"/>
      <c r="K19" s="240"/>
    </row>
    <row r="20" spans="1:11" ht="11.25">
      <c r="A20" s="251"/>
      <c r="B20" s="264" t="s">
        <v>317</v>
      </c>
      <c r="C20" s="265">
        <v>89</v>
      </c>
      <c r="D20" s="266">
        <v>0.24119241192411925</v>
      </c>
      <c r="E20" s="267">
        <v>0.24316939890710382</v>
      </c>
      <c r="K20" s="240"/>
    </row>
    <row r="21" spans="1:11" ht="11.25">
      <c r="A21" s="251"/>
      <c r="B21" s="264" t="s">
        <v>318</v>
      </c>
      <c r="C21" s="265">
        <v>188</v>
      </c>
      <c r="D21" s="266">
        <v>0.5094850948509485</v>
      </c>
      <c r="E21" s="267">
        <v>0.5136612021857924</v>
      </c>
      <c r="K21" s="240"/>
    </row>
    <row r="22" spans="1:11" ht="11.25">
      <c r="A22" s="251"/>
      <c r="B22" s="264" t="s">
        <v>320</v>
      </c>
      <c r="C22" s="265">
        <v>60</v>
      </c>
      <c r="D22" s="266">
        <v>0.16260162601626016</v>
      </c>
      <c r="E22" s="267">
        <v>0.16393442622950818</v>
      </c>
      <c r="K22" s="240"/>
    </row>
    <row r="23" spans="1:11" ht="11.25">
      <c r="A23" s="251"/>
      <c r="B23" s="264" t="s">
        <v>322</v>
      </c>
      <c r="C23" s="265">
        <v>23</v>
      </c>
      <c r="D23" s="266">
        <v>0.06233062330623306</v>
      </c>
      <c r="E23" s="267">
        <v>0.06284153005464481</v>
      </c>
      <c r="K23" s="240"/>
    </row>
    <row r="24" spans="1:11" ht="11.25">
      <c r="A24" s="251"/>
      <c r="B24" s="264" t="s">
        <v>324</v>
      </c>
      <c r="C24" s="265">
        <v>4</v>
      </c>
      <c r="D24" s="266">
        <v>0.01084010840108401</v>
      </c>
      <c r="E24" s="267">
        <v>0.01092896174863388</v>
      </c>
      <c r="K24" s="240"/>
    </row>
    <row r="25" spans="1:11" ht="11.25">
      <c r="A25" s="251"/>
      <c r="B25" s="264" t="s">
        <v>326</v>
      </c>
      <c r="C25" s="265">
        <v>2</v>
      </c>
      <c r="D25" s="266">
        <v>0.005420054200542005</v>
      </c>
      <c r="E25" s="267">
        <v>0.00546448087431694</v>
      </c>
      <c r="K25" s="240"/>
    </row>
    <row r="26" spans="1:11" ht="11.25">
      <c r="A26" s="255"/>
      <c r="B26" s="269" t="s">
        <v>18</v>
      </c>
      <c r="C26" s="242">
        <v>3</v>
      </c>
      <c r="D26" s="270">
        <v>0.008130081300813009</v>
      </c>
      <c r="E26" s="257" t="s">
        <v>19</v>
      </c>
      <c r="K26" s="240"/>
    </row>
    <row r="27" spans="1:11" ht="17.25" customHeight="1">
      <c r="A27" s="245"/>
      <c r="B27" s="232"/>
      <c r="C27" s="272" t="s">
        <v>147</v>
      </c>
      <c r="D27" s="273"/>
      <c r="E27" s="274"/>
      <c r="F27" s="275" t="s">
        <v>148</v>
      </c>
      <c r="G27" s="275"/>
      <c r="H27" s="276"/>
      <c r="K27" s="240"/>
    </row>
    <row r="28" spans="1:11" ht="17.25" customHeight="1">
      <c r="A28" s="251"/>
      <c r="B28" s="240"/>
      <c r="C28" s="277"/>
      <c r="D28" s="278" t="s">
        <v>5</v>
      </c>
      <c r="E28" s="279" t="s">
        <v>5</v>
      </c>
      <c r="F28" s="277"/>
      <c r="G28" s="278" t="s">
        <v>5</v>
      </c>
      <c r="H28" s="279" t="s">
        <v>5</v>
      </c>
      <c r="K28" s="240"/>
    </row>
    <row r="29" spans="1:11" ht="13.5" customHeight="1">
      <c r="A29" s="251"/>
      <c r="B29" s="252" t="s">
        <v>149</v>
      </c>
      <c r="C29" s="277"/>
      <c r="D29" s="278" t="s">
        <v>7</v>
      </c>
      <c r="E29" s="279" t="s">
        <v>8</v>
      </c>
      <c r="F29" s="277"/>
      <c r="G29" s="278" t="s">
        <v>7</v>
      </c>
      <c r="H29" s="279" t="s">
        <v>8</v>
      </c>
      <c r="K29" s="240"/>
    </row>
    <row r="30" spans="1:11" ht="11.25">
      <c r="A30" s="255"/>
      <c r="B30" s="244"/>
      <c r="C30" s="280" t="s">
        <v>9</v>
      </c>
      <c r="D30" s="280" t="s">
        <v>10</v>
      </c>
      <c r="E30" s="281" t="s">
        <v>10</v>
      </c>
      <c r="F30" s="280" t="s">
        <v>9</v>
      </c>
      <c r="G30" s="280" t="s">
        <v>10</v>
      </c>
      <c r="H30" s="281" t="s">
        <v>10</v>
      </c>
      <c r="K30" s="240"/>
    </row>
    <row r="31" spans="1:11" ht="21.75" customHeight="1">
      <c r="A31" s="282" t="s">
        <v>11</v>
      </c>
      <c r="B31" s="283"/>
      <c r="C31" s="284">
        <v>121</v>
      </c>
      <c r="D31" s="285">
        <v>1</v>
      </c>
      <c r="E31" s="286"/>
      <c r="F31" s="284">
        <v>246</v>
      </c>
      <c r="G31" s="285">
        <v>1</v>
      </c>
      <c r="H31" s="287"/>
      <c r="K31" s="240"/>
    </row>
    <row r="32" spans="1:11" ht="0.75" customHeight="1">
      <c r="A32" s="288" t="s">
        <v>51</v>
      </c>
      <c r="B32" s="269"/>
      <c r="C32" s="243"/>
      <c r="D32" s="270"/>
      <c r="E32" s="244"/>
      <c r="F32" s="243"/>
      <c r="G32" s="243"/>
      <c r="H32" s="244"/>
      <c r="K32" s="240"/>
    </row>
    <row r="33" spans="1:11" ht="11.25">
      <c r="A33" s="263" t="str">
        <f>"13."</f>
        <v>13.</v>
      </c>
      <c r="B33" s="264" t="s">
        <v>315</v>
      </c>
      <c r="C33" s="253"/>
      <c r="D33" s="289"/>
      <c r="E33" s="240"/>
      <c r="F33" s="253"/>
      <c r="G33" s="253"/>
      <c r="H33" s="240"/>
      <c r="K33" s="240"/>
    </row>
    <row r="34" spans="1:11" ht="11.25">
      <c r="A34" s="251"/>
      <c r="B34" s="264" t="s">
        <v>316</v>
      </c>
      <c r="C34" s="253"/>
      <c r="D34" s="289"/>
      <c r="E34" s="267"/>
      <c r="F34" s="253"/>
      <c r="G34" s="289"/>
      <c r="H34" s="267"/>
      <c r="K34" s="240"/>
    </row>
    <row r="35" spans="1:11" ht="11.25">
      <c r="A35" s="251"/>
      <c r="B35" s="264" t="s">
        <v>317</v>
      </c>
      <c r="C35" s="239">
        <v>26</v>
      </c>
      <c r="D35" s="289">
        <v>0.21487603305785125</v>
      </c>
      <c r="E35" s="267">
        <v>0.21487603305785125</v>
      </c>
      <c r="F35" s="239">
        <v>53</v>
      </c>
      <c r="G35" s="289">
        <v>0.21544715447154472</v>
      </c>
      <c r="H35" s="267">
        <v>0.21810699588477367</v>
      </c>
      <c r="K35" s="240"/>
    </row>
    <row r="36" spans="1:11" ht="11.25">
      <c r="A36" s="251"/>
      <c r="B36" s="264" t="s">
        <v>318</v>
      </c>
      <c r="C36" s="239">
        <v>69</v>
      </c>
      <c r="D36" s="289">
        <v>0.5702479338842975</v>
      </c>
      <c r="E36" s="267">
        <v>0.5702479338842975</v>
      </c>
      <c r="F36" s="239">
        <v>132</v>
      </c>
      <c r="G36" s="289">
        <v>0.5365853658536586</v>
      </c>
      <c r="H36" s="267">
        <v>0.5432098765432098</v>
      </c>
      <c r="K36" s="240"/>
    </row>
    <row r="37" spans="1:11" ht="11.25">
      <c r="A37" s="251"/>
      <c r="B37" s="264" t="s">
        <v>320</v>
      </c>
      <c r="C37" s="239">
        <v>21</v>
      </c>
      <c r="D37" s="289">
        <v>0.17355371900826447</v>
      </c>
      <c r="E37" s="267">
        <v>0.17355371900826447</v>
      </c>
      <c r="F37" s="239">
        <v>46</v>
      </c>
      <c r="G37" s="289">
        <v>0.18699186991869918</v>
      </c>
      <c r="H37" s="267">
        <v>0.18930041152263374</v>
      </c>
      <c r="K37" s="240"/>
    </row>
    <row r="38" spans="1:11" ht="11.25">
      <c r="A38" s="251"/>
      <c r="B38" s="264" t="s">
        <v>322</v>
      </c>
      <c r="C38" s="239">
        <v>2</v>
      </c>
      <c r="D38" s="289">
        <v>0.01652892561983471</v>
      </c>
      <c r="E38" s="267">
        <v>0.01652892561983471</v>
      </c>
      <c r="F38" s="239">
        <v>9</v>
      </c>
      <c r="G38" s="289">
        <v>0.036585365853658534</v>
      </c>
      <c r="H38" s="267">
        <v>0.037037037037037035</v>
      </c>
      <c r="K38" s="240"/>
    </row>
    <row r="39" spans="1:11" ht="11.25">
      <c r="A39" s="251"/>
      <c r="B39" s="264" t="s">
        <v>324</v>
      </c>
      <c r="C39" s="239">
        <v>2</v>
      </c>
      <c r="D39" s="289">
        <v>0.01652892561983471</v>
      </c>
      <c r="E39" s="267">
        <v>0.01652892561983471</v>
      </c>
      <c r="F39" s="239">
        <v>1</v>
      </c>
      <c r="G39" s="289">
        <v>0.0040650406504065045</v>
      </c>
      <c r="H39" s="267">
        <v>0.00411522633744856</v>
      </c>
      <c r="K39" s="240"/>
    </row>
    <row r="40" spans="1:11" ht="11.25">
      <c r="A40" s="251"/>
      <c r="B40" s="264" t="s">
        <v>326</v>
      </c>
      <c r="C40" s="239">
        <v>1</v>
      </c>
      <c r="D40" s="289">
        <v>0.008264462809917356</v>
      </c>
      <c r="E40" s="267">
        <v>0.008264462809917356</v>
      </c>
      <c r="F40" s="239">
        <v>2</v>
      </c>
      <c r="G40" s="289">
        <v>0.008130081300813009</v>
      </c>
      <c r="H40" s="267">
        <v>0.00823045267489712</v>
      </c>
      <c r="K40" s="240"/>
    </row>
    <row r="41" spans="1:11" ht="11.25">
      <c r="A41" s="255"/>
      <c r="B41" s="269" t="s">
        <v>18</v>
      </c>
      <c r="C41" s="242">
        <v>0</v>
      </c>
      <c r="D41" s="270">
        <v>0</v>
      </c>
      <c r="E41" s="257" t="s">
        <v>19</v>
      </c>
      <c r="F41" s="242">
        <v>3</v>
      </c>
      <c r="G41" s="270">
        <v>0.012195121951219513</v>
      </c>
      <c r="H41" s="257" t="s">
        <v>19</v>
      </c>
      <c r="I41" s="243"/>
      <c r="J41" s="243"/>
      <c r="K41" s="244"/>
    </row>
    <row r="42" spans="1:11" ht="11.25">
      <c r="A42" s="253"/>
      <c r="B42" s="239"/>
      <c r="C42" s="239"/>
      <c r="D42" s="289"/>
      <c r="E42" s="290"/>
      <c r="F42" s="239"/>
      <c r="G42" s="289"/>
      <c r="H42" s="290"/>
      <c r="I42" s="253"/>
      <c r="J42" s="253"/>
      <c r="K42" s="253"/>
    </row>
    <row r="43" spans="1:11" ht="11.25">
      <c r="A43" s="253"/>
      <c r="B43" s="239"/>
      <c r="C43" s="239"/>
      <c r="D43" s="289"/>
      <c r="E43" s="254"/>
      <c r="F43" s="239"/>
      <c r="G43" s="289"/>
      <c r="H43" s="254"/>
      <c r="I43" s="253"/>
      <c r="J43" s="253"/>
      <c r="K43" s="253"/>
    </row>
    <row r="44" spans="1:11" ht="11.25">
      <c r="A44" s="253"/>
      <c r="B44" s="239"/>
      <c r="C44" s="239"/>
      <c r="D44" s="289"/>
      <c r="E44" s="254"/>
      <c r="F44" s="239"/>
      <c r="G44" s="289"/>
      <c r="H44" s="254"/>
      <c r="I44" s="253"/>
      <c r="J44" s="253"/>
      <c r="K44" s="253"/>
    </row>
    <row r="45" spans="1:11" ht="12.75">
      <c r="A45" s="291" t="s">
        <v>0</v>
      </c>
      <c r="B45" s="232"/>
      <c r="C45" s="232"/>
      <c r="D45" s="232"/>
      <c r="E45" s="232"/>
      <c r="F45" s="232"/>
      <c r="G45" s="232"/>
      <c r="H45" s="232"/>
      <c r="I45" s="232"/>
      <c r="J45" s="232"/>
      <c r="K45" s="235" t="s">
        <v>332</v>
      </c>
    </row>
    <row r="46" spans="1:11" ht="12.75">
      <c r="A46" s="292" t="s">
        <v>2</v>
      </c>
      <c r="B46" s="253"/>
      <c r="C46" s="253"/>
      <c r="D46" s="253"/>
      <c r="E46" s="253"/>
      <c r="F46" s="253"/>
      <c r="G46" s="253"/>
      <c r="H46" s="253"/>
      <c r="I46" s="253"/>
      <c r="J46" s="253"/>
      <c r="K46" s="240"/>
    </row>
    <row r="47" spans="1:11" ht="12.75">
      <c r="A47" s="292" t="s">
        <v>333</v>
      </c>
      <c r="B47" s="253"/>
      <c r="C47" s="253"/>
      <c r="D47" s="253"/>
      <c r="E47" s="253"/>
      <c r="F47" s="253"/>
      <c r="G47" s="253"/>
      <c r="H47" s="253"/>
      <c r="I47" s="253"/>
      <c r="J47" s="253"/>
      <c r="K47" s="240"/>
    </row>
    <row r="48" spans="1:11" ht="12.75">
      <c r="A48" s="293" t="s">
        <v>314</v>
      </c>
      <c r="B48" s="243"/>
      <c r="C48" s="243"/>
      <c r="D48" s="243"/>
      <c r="E48" s="243"/>
      <c r="F48" s="243"/>
      <c r="G48" s="243"/>
      <c r="H48" s="243"/>
      <c r="I48" s="243"/>
      <c r="J48" s="243"/>
      <c r="K48" s="244"/>
    </row>
    <row r="49" spans="1:11" ht="17.25" customHeight="1">
      <c r="A49" s="245"/>
      <c r="B49" s="232"/>
      <c r="C49" s="272" t="s">
        <v>147</v>
      </c>
      <c r="D49" s="275"/>
      <c r="E49" s="276"/>
      <c r="F49" s="275" t="s">
        <v>148</v>
      </c>
      <c r="G49" s="275"/>
      <c r="H49" s="276"/>
      <c r="K49" s="240"/>
    </row>
    <row r="50" spans="1:11" ht="17.25" customHeight="1">
      <c r="A50" s="251"/>
      <c r="B50" s="240"/>
      <c r="C50" s="277"/>
      <c r="D50" s="278" t="s">
        <v>5</v>
      </c>
      <c r="E50" s="279" t="s">
        <v>5</v>
      </c>
      <c r="F50" s="277"/>
      <c r="G50" s="278" t="s">
        <v>5</v>
      </c>
      <c r="H50" s="279" t="s">
        <v>5</v>
      </c>
      <c r="K50" s="240"/>
    </row>
    <row r="51" spans="1:11" ht="12.75" customHeight="1">
      <c r="A51" s="251"/>
      <c r="B51" s="252" t="s">
        <v>156</v>
      </c>
      <c r="C51" s="277"/>
      <c r="D51" s="278" t="s">
        <v>7</v>
      </c>
      <c r="E51" s="279" t="s">
        <v>8</v>
      </c>
      <c r="F51" s="277"/>
      <c r="G51" s="278" t="s">
        <v>7</v>
      </c>
      <c r="H51" s="279" t="s">
        <v>8</v>
      </c>
      <c r="K51" s="240"/>
    </row>
    <row r="52" spans="1:11" ht="11.25">
      <c r="A52" s="255"/>
      <c r="B52" s="244"/>
      <c r="C52" s="280" t="s">
        <v>9</v>
      </c>
      <c r="D52" s="280" t="s">
        <v>10</v>
      </c>
      <c r="E52" s="281" t="s">
        <v>10</v>
      </c>
      <c r="F52" s="280" t="s">
        <v>9</v>
      </c>
      <c r="G52" s="280" t="s">
        <v>10</v>
      </c>
      <c r="H52" s="281" t="s">
        <v>10</v>
      </c>
      <c r="K52" s="240"/>
    </row>
    <row r="53" spans="1:11" ht="11.25">
      <c r="A53" s="263" t="str">
        <f>"14."</f>
        <v>14.</v>
      </c>
      <c r="B53" s="264" t="s">
        <v>334</v>
      </c>
      <c r="C53" s="253"/>
      <c r="D53" s="253"/>
      <c r="E53" s="240"/>
      <c r="F53" s="253"/>
      <c r="G53" s="253"/>
      <c r="H53" s="240"/>
      <c r="K53" s="240"/>
    </row>
    <row r="54" spans="1:11" ht="11.25">
      <c r="A54" s="251"/>
      <c r="B54" s="264" t="s">
        <v>331</v>
      </c>
      <c r="C54" s="239"/>
      <c r="D54" s="253"/>
      <c r="E54" s="240"/>
      <c r="F54" s="253"/>
      <c r="G54" s="253"/>
      <c r="H54" s="240"/>
      <c r="K54" s="240"/>
    </row>
    <row r="55" spans="1:11" ht="11.25">
      <c r="A55" s="251"/>
      <c r="B55" s="264" t="s">
        <v>317</v>
      </c>
      <c r="C55" s="253">
        <v>25</v>
      </c>
      <c r="D55" s="289">
        <v>0.2066115702479339</v>
      </c>
      <c r="E55" s="267">
        <v>0.2066115702479339</v>
      </c>
      <c r="F55" s="253">
        <v>62</v>
      </c>
      <c r="G55" s="289">
        <v>0.25203252032520324</v>
      </c>
      <c r="H55" s="267">
        <v>0.2551440329218107</v>
      </c>
      <c r="K55" s="240"/>
    </row>
    <row r="56" spans="1:11" ht="11.25">
      <c r="A56" s="251"/>
      <c r="B56" s="264" t="s">
        <v>318</v>
      </c>
      <c r="C56" s="253">
        <v>64</v>
      </c>
      <c r="D56" s="289">
        <v>0.5289256198347108</v>
      </c>
      <c r="E56" s="267">
        <v>0.5289256198347108</v>
      </c>
      <c r="F56" s="253">
        <v>124</v>
      </c>
      <c r="G56" s="289">
        <v>0.5040650406504065</v>
      </c>
      <c r="H56" s="267">
        <v>0.5102880658436214</v>
      </c>
      <c r="K56" s="240"/>
    </row>
    <row r="57" spans="1:11" ht="11.25">
      <c r="A57" s="251"/>
      <c r="B57" s="264" t="s">
        <v>320</v>
      </c>
      <c r="C57" s="253">
        <v>23</v>
      </c>
      <c r="D57" s="289">
        <v>0.19008264462809918</v>
      </c>
      <c r="E57" s="267">
        <v>0.19008264462809918</v>
      </c>
      <c r="F57" s="253">
        <v>37</v>
      </c>
      <c r="G57" s="289">
        <v>0.15040650406504066</v>
      </c>
      <c r="H57" s="267">
        <v>0.1522633744855967</v>
      </c>
      <c r="K57" s="240"/>
    </row>
    <row r="58" spans="1:11" ht="11.25">
      <c r="A58" s="251"/>
      <c r="B58" s="264" t="s">
        <v>322</v>
      </c>
      <c r="C58" s="253">
        <v>7</v>
      </c>
      <c r="D58" s="289">
        <v>0.05785123966942149</v>
      </c>
      <c r="E58" s="267">
        <v>0.05785123966942149</v>
      </c>
      <c r="F58" s="253">
        <v>16</v>
      </c>
      <c r="G58" s="289">
        <v>0.06504065040650407</v>
      </c>
      <c r="H58" s="267">
        <v>0.06584362139917696</v>
      </c>
      <c r="K58" s="240"/>
    </row>
    <row r="59" spans="1:11" ht="11.25">
      <c r="A59" s="251"/>
      <c r="B59" s="264" t="s">
        <v>324</v>
      </c>
      <c r="C59" s="253">
        <v>2</v>
      </c>
      <c r="D59" s="289">
        <v>0.01652892561983471</v>
      </c>
      <c r="E59" s="267">
        <v>0.01652892561983471</v>
      </c>
      <c r="F59" s="253">
        <v>2</v>
      </c>
      <c r="G59" s="289">
        <v>0.008130081300813009</v>
      </c>
      <c r="H59" s="267">
        <v>0.00823045267489712</v>
      </c>
      <c r="K59" s="240"/>
    </row>
    <row r="60" spans="1:11" ht="11.25">
      <c r="A60" s="251"/>
      <c r="B60" s="264" t="s">
        <v>326</v>
      </c>
      <c r="C60" s="253">
        <v>0</v>
      </c>
      <c r="D60" s="289">
        <v>0</v>
      </c>
      <c r="E60" s="267">
        <v>0</v>
      </c>
      <c r="F60" s="253">
        <v>2</v>
      </c>
      <c r="G60" s="289">
        <v>0.008130081300813009</v>
      </c>
      <c r="H60" s="267">
        <v>0.00823045267489712</v>
      </c>
      <c r="K60" s="240"/>
    </row>
    <row r="61" spans="1:11" ht="11.25">
      <c r="A61" s="255"/>
      <c r="B61" s="269" t="s">
        <v>18</v>
      </c>
      <c r="C61" s="243">
        <v>0</v>
      </c>
      <c r="D61" s="270">
        <v>0</v>
      </c>
      <c r="E61" s="257" t="s">
        <v>19</v>
      </c>
      <c r="F61" s="243">
        <v>3</v>
      </c>
      <c r="G61" s="270">
        <v>0.012195121951219513</v>
      </c>
      <c r="H61" s="257" t="s">
        <v>19</v>
      </c>
      <c r="I61" s="253"/>
      <c r="J61" s="253"/>
      <c r="K61" s="240"/>
    </row>
    <row r="62" spans="1:11" ht="15.75" customHeight="1">
      <c r="A62" s="245"/>
      <c r="B62" s="294"/>
      <c r="C62" s="295" t="s">
        <v>166</v>
      </c>
      <c r="D62" s="296"/>
      <c r="E62" s="297"/>
      <c r="F62" s="298" t="s">
        <v>167</v>
      </c>
      <c r="G62" s="299"/>
      <c r="H62" s="300"/>
      <c r="I62" s="298" t="s">
        <v>168</v>
      </c>
      <c r="J62" s="301"/>
      <c r="K62" s="302"/>
    </row>
    <row r="63" spans="1:11" ht="11.25">
      <c r="A63" s="251"/>
      <c r="B63" s="240"/>
      <c r="C63" s="303"/>
      <c r="D63" s="304" t="s">
        <v>5</v>
      </c>
      <c r="E63" s="279" t="s">
        <v>5</v>
      </c>
      <c r="F63" s="304"/>
      <c r="G63" s="304" t="s">
        <v>5</v>
      </c>
      <c r="H63" s="279" t="s">
        <v>5</v>
      </c>
      <c r="I63" s="304"/>
      <c r="J63" s="304" t="s">
        <v>5</v>
      </c>
      <c r="K63" s="279" t="s">
        <v>5</v>
      </c>
    </row>
    <row r="64" spans="1:15" ht="11.25" customHeight="1">
      <c r="A64" s="251"/>
      <c r="B64" s="252" t="s">
        <v>335</v>
      </c>
      <c r="C64" s="304"/>
      <c r="D64" s="304" t="s">
        <v>7</v>
      </c>
      <c r="E64" s="279" t="s">
        <v>8</v>
      </c>
      <c r="F64" s="304"/>
      <c r="G64" s="304" t="s">
        <v>7</v>
      </c>
      <c r="H64" s="279" t="s">
        <v>8</v>
      </c>
      <c r="I64" s="304"/>
      <c r="J64" s="304" t="s">
        <v>7</v>
      </c>
      <c r="K64" s="279" t="s">
        <v>8</v>
      </c>
      <c r="M64" s="265"/>
      <c r="N64" s="249"/>
      <c r="O64" s="249"/>
    </row>
    <row r="65" spans="1:15" ht="11.25">
      <c r="A65" s="255"/>
      <c r="B65" s="244"/>
      <c r="C65" s="280" t="s">
        <v>9</v>
      </c>
      <c r="D65" s="280" t="s">
        <v>10</v>
      </c>
      <c r="E65" s="281" t="s">
        <v>10</v>
      </c>
      <c r="F65" s="280" t="s">
        <v>9</v>
      </c>
      <c r="G65" s="280" t="s">
        <v>10</v>
      </c>
      <c r="H65" s="281" t="s">
        <v>10</v>
      </c>
      <c r="I65" s="280" t="s">
        <v>9</v>
      </c>
      <c r="J65" s="280" t="s">
        <v>10</v>
      </c>
      <c r="K65" s="281" t="s">
        <v>10</v>
      </c>
      <c r="N65" s="249"/>
      <c r="O65" s="249"/>
    </row>
    <row r="66" spans="1:11" ht="20.25" customHeight="1">
      <c r="A66" s="305" t="s">
        <v>11</v>
      </c>
      <c r="B66" s="306"/>
      <c r="C66" s="260">
        <v>336</v>
      </c>
      <c r="D66" s="261">
        <v>1</v>
      </c>
      <c r="E66" s="261"/>
      <c r="F66" s="307">
        <v>21</v>
      </c>
      <c r="G66" s="261">
        <v>1</v>
      </c>
      <c r="H66" s="308"/>
      <c r="I66" s="260">
        <v>10</v>
      </c>
      <c r="J66" s="261">
        <v>1</v>
      </c>
      <c r="K66" s="308"/>
    </row>
    <row r="67" spans="1:11" ht="11.25">
      <c r="A67" s="263" t="str">
        <f>"13."</f>
        <v>13.</v>
      </c>
      <c r="B67" s="264" t="s">
        <v>315</v>
      </c>
      <c r="D67" s="266"/>
      <c r="F67" s="251"/>
      <c r="G67" s="253"/>
      <c r="H67" s="240"/>
      <c r="K67" s="240"/>
    </row>
    <row r="68" spans="1:11" ht="11.25">
      <c r="A68" s="251"/>
      <c r="B68" s="264" t="s">
        <v>316</v>
      </c>
      <c r="D68" s="266"/>
      <c r="E68" s="266"/>
      <c r="F68" s="251"/>
      <c r="G68" s="289"/>
      <c r="H68" s="267"/>
      <c r="J68" s="266"/>
      <c r="K68" s="267"/>
    </row>
    <row r="69" spans="1:11" ht="11.25">
      <c r="A69" s="251"/>
      <c r="B69" s="264" t="s">
        <v>317</v>
      </c>
      <c r="C69" s="265">
        <v>70</v>
      </c>
      <c r="D69" s="266">
        <v>0.20833333333333334</v>
      </c>
      <c r="E69" s="266">
        <v>0.21021021021021022</v>
      </c>
      <c r="F69" s="263">
        <v>6</v>
      </c>
      <c r="G69" s="289">
        <v>0.2857142857142857</v>
      </c>
      <c r="H69" s="267">
        <v>0.2857142857142857</v>
      </c>
      <c r="I69" s="265">
        <v>3</v>
      </c>
      <c r="J69" s="266">
        <v>0.3</v>
      </c>
      <c r="K69" s="267">
        <v>0.3</v>
      </c>
    </row>
    <row r="70" spans="1:11" ht="11.25">
      <c r="A70" s="251"/>
      <c r="B70" s="264" t="s">
        <v>318</v>
      </c>
      <c r="C70" s="265">
        <v>189</v>
      </c>
      <c r="D70" s="266">
        <v>0.5625</v>
      </c>
      <c r="E70" s="266">
        <v>0.5675675675675675</v>
      </c>
      <c r="F70" s="263">
        <v>8</v>
      </c>
      <c r="G70" s="289">
        <v>0.38095238095238093</v>
      </c>
      <c r="H70" s="267">
        <v>0.38095238095238093</v>
      </c>
      <c r="I70" s="265">
        <v>4</v>
      </c>
      <c r="J70" s="266">
        <v>0.4</v>
      </c>
      <c r="K70" s="267">
        <v>0.4</v>
      </c>
    </row>
    <row r="71" spans="1:11" ht="11.25">
      <c r="A71" s="251"/>
      <c r="B71" s="264" t="s">
        <v>320</v>
      </c>
      <c r="C71" s="265">
        <v>59</v>
      </c>
      <c r="D71" s="266">
        <v>0.17559523809523808</v>
      </c>
      <c r="E71" s="266">
        <v>0.17717717717717718</v>
      </c>
      <c r="F71" s="263">
        <v>6</v>
      </c>
      <c r="G71" s="289">
        <v>0.2857142857142857</v>
      </c>
      <c r="H71" s="267">
        <v>0.2857142857142857</v>
      </c>
      <c r="I71" s="265">
        <v>2</v>
      </c>
      <c r="J71" s="266">
        <v>0.2</v>
      </c>
      <c r="K71" s="267">
        <v>0.2</v>
      </c>
    </row>
    <row r="72" spans="1:11" ht="11.25">
      <c r="A72" s="251"/>
      <c r="B72" s="264" t="s">
        <v>322</v>
      </c>
      <c r="C72" s="265">
        <v>11</v>
      </c>
      <c r="D72" s="266">
        <v>0.03273809523809524</v>
      </c>
      <c r="E72" s="266">
        <v>0.03303303303303303</v>
      </c>
      <c r="F72" s="263">
        <v>0</v>
      </c>
      <c r="G72" s="289">
        <v>0</v>
      </c>
      <c r="H72" s="267">
        <v>0</v>
      </c>
      <c r="I72" s="265">
        <v>0</v>
      </c>
      <c r="J72" s="266">
        <v>0</v>
      </c>
      <c r="K72" s="267">
        <v>0</v>
      </c>
    </row>
    <row r="73" spans="1:11" ht="11.25">
      <c r="A73" s="251"/>
      <c r="B73" s="264" t="s">
        <v>324</v>
      </c>
      <c r="C73" s="265">
        <v>3</v>
      </c>
      <c r="D73" s="266">
        <v>0.008928571428571428</v>
      </c>
      <c r="E73" s="266">
        <v>0.009009009009009009</v>
      </c>
      <c r="F73" s="263">
        <v>0</v>
      </c>
      <c r="G73" s="289">
        <v>0</v>
      </c>
      <c r="H73" s="267">
        <v>0</v>
      </c>
      <c r="I73" s="265">
        <v>0</v>
      </c>
      <c r="J73" s="266">
        <v>0</v>
      </c>
      <c r="K73" s="267">
        <v>0</v>
      </c>
    </row>
    <row r="74" spans="1:11" ht="11.25">
      <c r="A74" s="251"/>
      <c r="B74" s="264" t="s">
        <v>326</v>
      </c>
      <c r="C74" s="265">
        <v>1</v>
      </c>
      <c r="D74" s="266">
        <v>0.002976190476190476</v>
      </c>
      <c r="E74" s="266">
        <v>0.003003003003003003</v>
      </c>
      <c r="F74" s="263">
        <v>1</v>
      </c>
      <c r="G74" s="289">
        <v>0.047619047619047616</v>
      </c>
      <c r="H74" s="267">
        <v>0.047619047619047616</v>
      </c>
      <c r="I74" s="265">
        <v>1</v>
      </c>
      <c r="J74" s="266">
        <v>0.1</v>
      </c>
      <c r="K74" s="267">
        <v>0.1</v>
      </c>
    </row>
    <row r="75" spans="1:11" ht="11.25">
      <c r="A75" s="255"/>
      <c r="B75" s="269" t="s">
        <v>18</v>
      </c>
      <c r="C75" s="242">
        <v>3</v>
      </c>
      <c r="D75" s="270">
        <v>0.008928571428571428</v>
      </c>
      <c r="E75" s="256" t="s">
        <v>19</v>
      </c>
      <c r="F75" s="288">
        <v>0</v>
      </c>
      <c r="G75" s="270">
        <v>0</v>
      </c>
      <c r="H75" s="257" t="s">
        <v>19</v>
      </c>
      <c r="I75" s="242">
        <v>0</v>
      </c>
      <c r="J75" s="270">
        <v>0</v>
      </c>
      <c r="K75" s="257" t="s">
        <v>19</v>
      </c>
    </row>
    <row r="76" spans="1:11" ht="11.25">
      <c r="A76" s="263" t="str">
        <f>"14."</f>
        <v>14.</v>
      </c>
      <c r="B76" s="264" t="s">
        <v>334</v>
      </c>
      <c r="D76" s="309"/>
      <c r="E76" s="309"/>
      <c r="F76" s="251"/>
      <c r="G76" s="310"/>
      <c r="H76" s="271"/>
      <c r="J76" s="309"/>
      <c r="K76" s="271"/>
    </row>
    <row r="77" spans="1:11" ht="11.25">
      <c r="A77" s="251"/>
      <c r="B77" s="264" t="s">
        <v>331</v>
      </c>
      <c r="C77" s="265"/>
      <c r="F77" s="251"/>
      <c r="G77" s="253"/>
      <c r="H77" s="240"/>
      <c r="K77" s="240"/>
    </row>
    <row r="78" spans="1:11" ht="11.25">
      <c r="A78" s="251"/>
      <c r="B78" s="264" t="s">
        <v>317</v>
      </c>
      <c r="C78" s="236">
        <v>73</v>
      </c>
      <c r="D78" s="266">
        <v>0.21726190476190477</v>
      </c>
      <c r="E78" s="266">
        <v>0.21921921921921922</v>
      </c>
      <c r="F78" s="251">
        <v>10</v>
      </c>
      <c r="G78" s="289">
        <v>0.47619047619047616</v>
      </c>
      <c r="H78" s="267">
        <v>0.47619047619047616</v>
      </c>
      <c r="I78" s="236">
        <v>4</v>
      </c>
      <c r="J78" s="266">
        <v>0.4</v>
      </c>
      <c r="K78" s="267">
        <v>0.4</v>
      </c>
    </row>
    <row r="79" spans="1:11" ht="11.25">
      <c r="A79" s="251"/>
      <c r="B79" s="264" t="s">
        <v>318</v>
      </c>
      <c r="C79" s="236">
        <v>179</v>
      </c>
      <c r="D79" s="266">
        <v>0.5327380952380952</v>
      </c>
      <c r="E79" s="266">
        <v>0.5375375375375375</v>
      </c>
      <c r="F79" s="251">
        <v>6</v>
      </c>
      <c r="G79" s="289">
        <v>0.2857142857142857</v>
      </c>
      <c r="H79" s="267">
        <v>0.2857142857142857</v>
      </c>
      <c r="I79" s="236">
        <v>3</v>
      </c>
      <c r="J79" s="266">
        <v>0.3</v>
      </c>
      <c r="K79" s="267">
        <v>0.3</v>
      </c>
    </row>
    <row r="80" spans="1:11" ht="11.25">
      <c r="A80" s="251"/>
      <c r="B80" s="264" t="s">
        <v>320</v>
      </c>
      <c r="C80" s="236">
        <v>57</v>
      </c>
      <c r="D80" s="266">
        <v>0.16964285714285715</v>
      </c>
      <c r="E80" s="266">
        <v>0.17117117117117117</v>
      </c>
      <c r="F80" s="251">
        <v>2</v>
      </c>
      <c r="G80" s="289">
        <v>0.09523809523809523</v>
      </c>
      <c r="H80" s="267">
        <v>0.09523809523809523</v>
      </c>
      <c r="I80" s="236">
        <v>1</v>
      </c>
      <c r="J80" s="266">
        <v>0.1</v>
      </c>
      <c r="K80" s="267">
        <v>0.1</v>
      </c>
    </row>
    <row r="81" spans="1:11" ht="11.25">
      <c r="A81" s="251"/>
      <c r="B81" s="264" t="s">
        <v>322</v>
      </c>
      <c r="C81" s="236">
        <v>20</v>
      </c>
      <c r="D81" s="266">
        <v>0.05952380952380952</v>
      </c>
      <c r="E81" s="266">
        <v>0.06006006006006006</v>
      </c>
      <c r="F81" s="251">
        <v>2</v>
      </c>
      <c r="G81" s="289">
        <v>0.09523809523809523</v>
      </c>
      <c r="H81" s="267">
        <v>0.09523809523809523</v>
      </c>
      <c r="I81" s="236">
        <v>1</v>
      </c>
      <c r="J81" s="266">
        <v>0.1</v>
      </c>
      <c r="K81" s="267">
        <v>0.1</v>
      </c>
    </row>
    <row r="82" spans="1:11" ht="11.25">
      <c r="A82" s="251"/>
      <c r="B82" s="264" t="s">
        <v>324</v>
      </c>
      <c r="C82" s="236">
        <v>3</v>
      </c>
      <c r="D82" s="266">
        <v>0.008928571428571428</v>
      </c>
      <c r="E82" s="266">
        <v>0.009009009009009009</v>
      </c>
      <c r="F82" s="251">
        <v>0</v>
      </c>
      <c r="G82" s="289">
        <v>0</v>
      </c>
      <c r="H82" s="267">
        <v>0</v>
      </c>
      <c r="I82" s="236">
        <v>1</v>
      </c>
      <c r="J82" s="266">
        <v>0.1</v>
      </c>
      <c r="K82" s="267">
        <v>0.1</v>
      </c>
    </row>
    <row r="83" spans="1:11" ht="11.25">
      <c r="A83" s="251"/>
      <c r="B83" s="264" t="s">
        <v>326</v>
      </c>
      <c r="C83" s="236">
        <v>1</v>
      </c>
      <c r="D83" s="266">
        <v>0.002976190476190476</v>
      </c>
      <c r="E83" s="266">
        <v>0.003003003003003003</v>
      </c>
      <c r="F83" s="251">
        <v>1</v>
      </c>
      <c r="G83" s="289">
        <v>0.047619047619047616</v>
      </c>
      <c r="H83" s="267">
        <v>0.047619047619047616</v>
      </c>
      <c r="I83" s="236">
        <v>0</v>
      </c>
      <c r="J83" s="266">
        <v>0</v>
      </c>
      <c r="K83" s="267">
        <v>0</v>
      </c>
    </row>
    <row r="84" spans="1:11" ht="11.25">
      <c r="A84" s="255"/>
      <c r="B84" s="269" t="s">
        <v>18</v>
      </c>
      <c r="C84" s="243">
        <v>3</v>
      </c>
      <c r="D84" s="270">
        <v>0.008928571428571428</v>
      </c>
      <c r="E84" s="256" t="s">
        <v>19</v>
      </c>
      <c r="F84" s="255">
        <v>0</v>
      </c>
      <c r="G84" s="270">
        <v>0</v>
      </c>
      <c r="H84" s="257" t="s">
        <v>19</v>
      </c>
      <c r="I84" s="243">
        <v>0</v>
      </c>
      <c r="J84" s="270">
        <v>0</v>
      </c>
      <c r="K84" s="257" t="s">
        <v>19</v>
      </c>
    </row>
    <row r="85" spans="1:11" ht="19.5" customHeight="1">
      <c r="A85" s="311" t="s">
        <v>336</v>
      </c>
      <c r="B85" s="312"/>
      <c r="C85" s="313"/>
      <c r="D85" s="314"/>
      <c r="E85" s="315"/>
      <c r="F85" s="313"/>
      <c r="G85" s="314"/>
      <c r="H85" s="315"/>
      <c r="I85" s="313" t="s">
        <v>51</v>
      </c>
      <c r="J85" s="316"/>
      <c r="K85" s="317"/>
    </row>
    <row r="86" spans="1:11" ht="12.75" customHeight="1">
      <c r="A86" s="318" t="s">
        <v>308</v>
      </c>
      <c r="B86" s="243"/>
      <c r="C86" s="243"/>
      <c r="D86" s="243"/>
      <c r="E86" s="243"/>
      <c r="F86" s="243"/>
      <c r="G86" s="243"/>
      <c r="H86" s="243"/>
      <c r="I86" s="243"/>
      <c r="J86" s="243"/>
      <c r="K86" s="244"/>
    </row>
  </sheetData>
  <printOptions horizontalCentered="1"/>
  <pageMargins left="0.46" right="0.3" top="0.72" bottom="0.71" header="0.5" footer="0.5"/>
  <pageSetup horizontalDpi="300" verticalDpi="300" orientation="landscape" scale="97" r:id="rId2"/>
  <headerFooter alignWithMargins="0">
    <oddFooter xml:space="preserve">&amp;C </oddFooter>
  </headerFooter>
  <rowBreaks count="1" manualBreakCount="1">
    <brk id="44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691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4.28125" style="324" customWidth="1"/>
    <col min="2" max="2" width="49.140625" style="324" customWidth="1"/>
    <col min="3" max="3" width="6.28125" style="324" bestFit="1" customWidth="1"/>
    <col min="4" max="5" width="10.140625" style="324" bestFit="1" customWidth="1"/>
    <col min="6" max="6" width="7.7109375" style="324" customWidth="1"/>
    <col min="7" max="8" width="10.140625" style="324" bestFit="1" customWidth="1"/>
    <col min="9" max="9" width="6.28125" style="324" bestFit="1" customWidth="1"/>
    <col min="10" max="10" width="10.140625" style="324" bestFit="1" customWidth="1"/>
    <col min="11" max="11" width="13.57421875" style="324" customWidth="1"/>
    <col min="12" max="12" width="7.8515625" style="324" customWidth="1"/>
    <col min="13" max="13" width="3.57421875" style="324" customWidth="1"/>
    <col min="14" max="14" width="13.140625" style="324" customWidth="1"/>
    <col min="15" max="18" width="15.140625" style="324" customWidth="1"/>
    <col min="19" max="20" width="11.28125" style="324" customWidth="1"/>
    <col min="21" max="21" width="12.140625" style="324" customWidth="1"/>
    <col min="22" max="22" width="11.140625" style="324" customWidth="1"/>
    <col min="23" max="24" width="7.8515625" style="324" customWidth="1"/>
    <col min="25" max="25" width="10.421875" style="324" customWidth="1"/>
    <col min="26" max="26" width="9.57421875" style="324" customWidth="1"/>
    <col min="27" max="27" width="28.421875" style="324" customWidth="1"/>
    <col min="28" max="28" width="7.8515625" style="324" customWidth="1"/>
    <col min="29" max="30" width="11.28125" style="324" customWidth="1"/>
    <col min="31" max="31" width="2.7109375" style="324" customWidth="1"/>
    <col min="32" max="32" width="7.8515625" style="324" customWidth="1"/>
    <col min="33" max="34" width="11.28125" style="324" customWidth="1"/>
    <col min="35" max="35" width="2.7109375" style="324" customWidth="1"/>
    <col min="36" max="36" width="7.8515625" style="324" customWidth="1"/>
    <col min="37" max="38" width="11.28125" style="324" customWidth="1"/>
    <col min="39" max="16384" width="7.8515625" style="324" customWidth="1"/>
  </cols>
  <sheetData>
    <row r="1" spans="1:11" ht="12.75">
      <c r="A1" s="319" t="s">
        <v>206</v>
      </c>
      <c r="B1" s="320"/>
      <c r="C1" s="321"/>
      <c r="D1" s="321"/>
      <c r="E1" s="321"/>
      <c r="F1" s="322"/>
      <c r="G1" s="322"/>
      <c r="H1" s="322"/>
      <c r="I1" s="322"/>
      <c r="J1" s="322"/>
      <c r="K1" s="323" t="s">
        <v>345</v>
      </c>
    </row>
    <row r="2" spans="1:11" ht="12.75">
      <c r="A2" s="325" t="s">
        <v>193</v>
      </c>
      <c r="B2" s="326"/>
      <c r="C2" s="327"/>
      <c r="D2" s="327"/>
      <c r="E2" s="327"/>
      <c r="F2" s="328"/>
      <c r="G2" s="328"/>
      <c r="H2" s="328"/>
      <c r="I2" s="328"/>
      <c r="J2" s="328"/>
      <c r="K2" s="329"/>
    </row>
    <row r="3" spans="1:11" ht="12.75">
      <c r="A3" s="6" t="s">
        <v>346</v>
      </c>
      <c r="B3" s="326"/>
      <c r="C3" s="327"/>
      <c r="D3" s="327"/>
      <c r="E3" s="327"/>
      <c r="F3" s="328"/>
      <c r="G3" s="328"/>
      <c r="H3" s="328"/>
      <c r="I3" s="328"/>
      <c r="J3" s="328"/>
      <c r="K3" s="329"/>
    </row>
    <row r="4" spans="1:15" ht="12.75">
      <c r="A4" s="330" t="s">
        <v>347</v>
      </c>
      <c r="B4" s="331"/>
      <c r="C4" s="331"/>
      <c r="D4" s="331"/>
      <c r="E4" s="331"/>
      <c r="F4" s="331"/>
      <c r="G4" s="331"/>
      <c r="H4" s="332"/>
      <c r="I4" s="332"/>
      <c r="J4" s="332"/>
      <c r="K4" s="333"/>
      <c r="L4" s="334"/>
      <c r="M4" s="335"/>
      <c r="N4" s="334"/>
      <c r="O4" s="334"/>
    </row>
    <row r="5" spans="1:18" ht="11.25">
      <c r="A5" s="336"/>
      <c r="B5" s="337"/>
      <c r="C5" s="336"/>
      <c r="D5" s="338" t="s">
        <v>5</v>
      </c>
      <c r="E5" s="338" t="s">
        <v>5</v>
      </c>
      <c r="F5" s="339"/>
      <c r="G5" s="320"/>
      <c r="H5" s="338"/>
      <c r="I5" s="338"/>
      <c r="J5" s="338"/>
      <c r="K5" s="340"/>
      <c r="L5" s="335"/>
      <c r="M5" s="335"/>
      <c r="N5" s="335"/>
      <c r="O5" s="335"/>
      <c r="P5" s="335"/>
      <c r="Q5" s="335"/>
      <c r="R5" s="335"/>
    </row>
    <row r="6" spans="1:19" ht="12.75">
      <c r="A6" s="341"/>
      <c r="B6" s="342" t="s">
        <v>6</v>
      </c>
      <c r="C6" s="343"/>
      <c r="D6" s="344" t="s">
        <v>7</v>
      </c>
      <c r="E6" s="344" t="s">
        <v>8</v>
      </c>
      <c r="F6" s="343"/>
      <c r="G6" s="326"/>
      <c r="H6" s="344"/>
      <c r="I6" s="344"/>
      <c r="J6" s="344"/>
      <c r="K6" s="345"/>
      <c r="L6" s="335"/>
      <c r="M6" s="335"/>
      <c r="N6" s="335"/>
      <c r="O6" s="335"/>
      <c r="P6" s="335"/>
      <c r="Q6" s="335"/>
      <c r="R6" s="335"/>
      <c r="S6" s="335"/>
    </row>
    <row r="7" spans="1:18" ht="11.25">
      <c r="A7" s="346"/>
      <c r="B7" s="347"/>
      <c r="C7" s="348" t="s">
        <v>9</v>
      </c>
      <c r="D7" s="349" t="s">
        <v>10</v>
      </c>
      <c r="E7" s="349" t="s">
        <v>10</v>
      </c>
      <c r="F7" s="343"/>
      <c r="G7" s="326"/>
      <c r="H7" s="344"/>
      <c r="I7" s="344"/>
      <c r="J7" s="344"/>
      <c r="K7" s="345"/>
      <c r="L7" s="335"/>
      <c r="M7" s="335"/>
      <c r="N7" s="335"/>
      <c r="O7" s="335"/>
      <c r="P7" s="335"/>
      <c r="Q7" s="335"/>
      <c r="R7" s="335"/>
    </row>
    <row r="8" spans="1:11" ht="19.5" customHeight="1">
      <c r="A8" s="350"/>
      <c r="B8" s="351" t="s">
        <v>11</v>
      </c>
      <c r="C8" s="352">
        <v>369</v>
      </c>
      <c r="D8" s="353">
        <v>1</v>
      </c>
      <c r="E8" s="353"/>
      <c r="F8" s="343"/>
      <c r="G8" s="326"/>
      <c r="H8" s="326"/>
      <c r="I8" s="326"/>
      <c r="J8" s="326"/>
      <c r="K8" s="329"/>
    </row>
    <row r="9" spans="1:11" ht="11.25">
      <c r="A9" s="354" t="str">
        <f>"15."</f>
        <v>15.</v>
      </c>
      <c r="B9" s="355" t="s">
        <v>348</v>
      </c>
      <c r="C9" s="356"/>
      <c r="D9" s="357"/>
      <c r="E9" s="326"/>
      <c r="F9" s="343"/>
      <c r="G9" s="326"/>
      <c r="H9" s="326"/>
      <c r="I9" s="326"/>
      <c r="J9" s="326"/>
      <c r="K9" s="329"/>
    </row>
    <row r="10" spans="1:11" ht="11.25">
      <c r="A10" s="358" t="s">
        <v>349</v>
      </c>
      <c r="B10" s="328" t="s">
        <v>350</v>
      </c>
      <c r="C10" s="343"/>
      <c r="D10" s="326"/>
      <c r="E10" s="326"/>
      <c r="F10" s="343"/>
      <c r="G10" s="326"/>
      <c r="H10" s="326"/>
      <c r="I10" s="326"/>
      <c r="J10" s="326"/>
      <c r="K10" s="329"/>
    </row>
    <row r="11" spans="1:11" ht="11.25">
      <c r="A11" s="343"/>
      <c r="B11" s="328" t="s">
        <v>351</v>
      </c>
      <c r="C11" s="356">
        <v>56</v>
      </c>
      <c r="D11" s="357">
        <v>0.15176151761517614</v>
      </c>
      <c r="E11" s="357">
        <v>0.15384615384615385</v>
      </c>
      <c r="F11" s="343"/>
      <c r="G11" s="326"/>
      <c r="H11" s="326"/>
      <c r="I11" s="326"/>
      <c r="J11" s="326"/>
      <c r="K11" s="329"/>
    </row>
    <row r="12" spans="1:11" ht="11.25">
      <c r="A12" s="343"/>
      <c r="B12" s="328" t="s">
        <v>352</v>
      </c>
      <c r="C12" s="356">
        <v>171</v>
      </c>
      <c r="D12" s="357">
        <v>0.4634146341463415</v>
      </c>
      <c r="E12" s="357">
        <v>0.4697802197802198</v>
      </c>
      <c r="F12" s="343"/>
      <c r="G12" s="326"/>
      <c r="H12" s="326"/>
      <c r="I12" s="326"/>
      <c r="J12" s="326"/>
      <c r="K12" s="329"/>
    </row>
    <row r="13" spans="1:26" ht="11.25">
      <c r="A13" s="343"/>
      <c r="B13" s="328" t="s">
        <v>353</v>
      </c>
      <c r="C13" s="356">
        <v>105</v>
      </c>
      <c r="D13" s="357">
        <v>0.2845528455284553</v>
      </c>
      <c r="E13" s="357">
        <v>0.28846153846153844</v>
      </c>
      <c r="F13" s="343"/>
      <c r="G13" s="326"/>
      <c r="H13" s="326"/>
      <c r="I13" s="326"/>
      <c r="J13" s="326"/>
      <c r="K13" s="329"/>
      <c r="O13" s="328" t="s">
        <v>350</v>
      </c>
      <c r="P13" s="328" t="s">
        <v>354</v>
      </c>
      <c r="Q13" s="328" t="s">
        <v>355</v>
      </c>
      <c r="R13" s="328" t="s">
        <v>356</v>
      </c>
      <c r="S13" s="328" t="s">
        <v>357</v>
      </c>
      <c r="T13" s="328" t="s">
        <v>358</v>
      </c>
      <c r="U13" s="328" t="s">
        <v>359</v>
      </c>
      <c r="V13" s="328" t="s">
        <v>360</v>
      </c>
      <c r="W13" s="328" t="s">
        <v>361</v>
      </c>
      <c r="X13" s="328" t="s">
        <v>362</v>
      </c>
      <c r="Y13" s="328" t="s">
        <v>363</v>
      </c>
      <c r="Z13" s="328" t="s">
        <v>364</v>
      </c>
    </row>
    <row r="14" spans="1:26" ht="11.25">
      <c r="A14" s="343"/>
      <c r="B14" s="328" t="s">
        <v>365</v>
      </c>
      <c r="C14" s="356">
        <v>26</v>
      </c>
      <c r="D14" s="357">
        <v>0.07046070460704607</v>
      </c>
      <c r="E14" s="357">
        <v>0.07142857142857142</v>
      </c>
      <c r="F14" s="343"/>
      <c r="G14" s="326"/>
      <c r="H14" s="326"/>
      <c r="I14" s="326"/>
      <c r="J14" s="326"/>
      <c r="K14" s="329"/>
      <c r="N14" s="328" t="s">
        <v>366</v>
      </c>
      <c r="O14" s="357">
        <f>E11</f>
        <v>0.15384615384615385</v>
      </c>
      <c r="P14" s="357">
        <f>E18</f>
        <v>0.09863013698630137</v>
      </c>
      <c r="Q14" s="357">
        <f>E26</f>
        <v>0.20821917808219179</v>
      </c>
      <c r="R14" s="359">
        <f>E33</f>
        <v>0.06027397260273973</v>
      </c>
      <c r="S14" s="359">
        <f>E40</f>
        <v>0.10743801652892562</v>
      </c>
      <c r="T14" s="359">
        <f>E54</f>
        <v>0.13186813186813187</v>
      </c>
      <c r="U14" s="359">
        <f>E61</f>
        <v>0.162534435261708</v>
      </c>
      <c r="V14" s="359">
        <f>E68</f>
        <v>0.1329639889196676</v>
      </c>
      <c r="W14" s="359">
        <f>E75</f>
        <v>0.10743801652892562</v>
      </c>
      <c r="X14" s="359">
        <f>E82</f>
        <v>0.21428571428571427</v>
      </c>
      <c r="Y14" s="359">
        <f>E89</f>
        <v>0.18681318681318682</v>
      </c>
      <c r="Z14" s="359">
        <f>E103</f>
        <v>0.15977961432506887</v>
      </c>
    </row>
    <row r="15" spans="1:26" ht="11.25">
      <c r="A15" s="343"/>
      <c r="B15" s="328" t="s">
        <v>367</v>
      </c>
      <c r="C15" s="356">
        <v>6</v>
      </c>
      <c r="D15" s="357">
        <v>0.016260162601626018</v>
      </c>
      <c r="E15" s="357">
        <v>0.016483516483516484</v>
      </c>
      <c r="F15" s="343"/>
      <c r="G15" s="326"/>
      <c r="H15" s="326"/>
      <c r="I15" s="326"/>
      <c r="J15" s="326"/>
      <c r="K15" s="329"/>
      <c r="N15" s="328" t="s">
        <v>368</v>
      </c>
      <c r="O15" s="357">
        <f>E12</f>
        <v>0.4697802197802198</v>
      </c>
      <c r="P15" s="357">
        <f>E19</f>
        <v>0.37534246575342467</v>
      </c>
      <c r="Q15" s="357">
        <f>E27</f>
        <v>0.36712328767123287</v>
      </c>
      <c r="R15" s="359">
        <f>E34</f>
        <v>0.19452054794520549</v>
      </c>
      <c r="S15" s="359">
        <f>E41</f>
        <v>0.3333333333333333</v>
      </c>
      <c r="T15" s="359">
        <f>E55</f>
        <v>0.4697802197802198</v>
      </c>
      <c r="U15" s="359">
        <f>E62</f>
        <v>0.4573002754820937</v>
      </c>
      <c r="V15" s="359">
        <f>E69</f>
        <v>0.43490304709141275</v>
      </c>
      <c r="W15" s="359">
        <f>E76</f>
        <v>0.36639118457300274</v>
      </c>
      <c r="X15" s="359">
        <f>E83</f>
        <v>0.4065934065934066</v>
      </c>
      <c r="Y15" s="359">
        <f>E90</f>
        <v>0.4423076923076923</v>
      </c>
      <c r="Z15" s="359">
        <f>E104</f>
        <v>0.3443526170798898</v>
      </c>
    </row>
    <row r="16" spans="1:26" ht="11.25">
      <c r="A16" s="360"/>
      <c r="B16" s="361" t="s">
        <v>18</v>
      </c>
      <c r="C16" s="362">
        <v>5</v>
      </c>
      <c r="D16" s="363">
        <v>0.013550135501355014</v>
      </c>
      <c r="E16" s="364" t="s">
        <v>19</v>
      </c>
      <c r="F16" s="343"/>
      <c r="G16" s="326"/>
      <c r="H16" s="326"/>
      <c r="I16" s="326"/>
      <c r="J16" s="326"/>
      <c r="K16" s="329"/>
      <c r="N16" s="328" t="s">
        <v>369</v>
      </c>
      <c r="O16" s="357">
        <f>E13</f>
        <v>0.28846153846153844</v>
      </c>
      <c r="P16" s="357">
        <f>E20</f>
        <v>0.3726027397260274</v>
      </c>
      <c r="Q16" s="357">
        <f>E28</f>
        <v>0.3095890410958904</v>
      </c>
      <c r="R16" s="359">
        <f>E35</f>
        <v>0.4246575342465753</v>
      </c>
      <c r="S16" s="359">
        <f>E42</f>
        <v>0.36639118457300274</v>
      </c>
      <c r="T16" s="359">
        <f>E56</f>
        <v>0.29120879120879123</v>
      </c>
      <c r="U16" s="359">
        <f>E63</f>
        <v>0.2699724517906336</v>
      </c>
      <c r="V16" s="359">
        <f>E70</f>
        <v>0.3407202216066482</v>
      </c>
      <c r="W16" s="359">
        <f>E77</f>
        <v>0.3774104683195592</v>
      </c>
      <c r="X16" s="359">
        <f>E84</f>
        <v>0.24725274725274726</v>
      </c>
      <c r="Y16" s="359">
        <f>E91</f>
        <v>0.23351648351648352</v>
      </c>
      <c r="Z16" s="359">
        <f>E105</f>
        <v>0.31129476584022037</v>
      </c>
    </row>
    <row r="17" spans="1:26" ht="11.25">
      <c r="A17" s="365" t="s">
        <v>370</v>
      </c>
      <c r="B17" s="328" t="s">
        <v>354</v>
      </c>
      <c r="C17" s="356"/>
      <c r="D17" s="357"/>
      <c r="E17" s="366"/>
      <c r="F17" s="343"/>
      <c r="G17" s="326"/>
      <c r="H17" s="326"/>
      <c r="I17" s="326"/>
      <c r="J17" s="326"/>
      <c r="K17" s="329"/>
      <c r="N17" s="328" t="s">
        <v>371</v>
      </c>
      <c r="O17" s="357">
        <f>E14</f>
        <v>0.07142857142857142</v>
      </c>
      <c r="P17" s="357">
        <f>E21</f>
        <v>0.0958904109589041</v>
      </c>
      <c r="Q17" s="357">
        <f>E29</f>
        <v>0.09041095890410959</v>
      </c>
      <c r="R17" s="359">
        <f>E36</f>
        <v>0.21095890410958903</v>
      </c>
      <c r="S17" s="359">
        <f>E43</f>
        <v>0.1322314049586777</v>
      </c>
      <c r="T17" s="359">
        <f>E57</f>
        <v>0.07692307692307693</v>
      </c>
      <c r="U17" s="359">
        <f>E64</f>
        <v>0.08539944903581267</v>
      </c>
      <c r="V17" s="359">
        <f>E71</f>
        <v>0.06925207756232687</v>
      </c>
      <c r="W17" s="359">
        <f>E78</f>
        <v>0.1046831955922865</v>
      </c>
      <c r="X17" s="359">
        <f>E85</f>
        <v>0.0989010989010989</v>
      </c>
      <c r="Y17" s="359">
        <f>E92</f>
        <v>0.10714285714285714</v>
      </c>
      <c r="Z17" s="359">
        <f>E106</f>
        <v>0.14049586776859505</v>
      </c>
    </row>
    <row r="18" spans="1:26" ht="11.25">
      <c r="A18" s="343"/>
      <c r="B18" s="328" t="s">
        <v>351</v>
      </c>
      <c r="C18" s="356">
        <v>36</v>
      </c>
      <c r="D18" s="357">
        <v>0.0975609756097561</v>
      </c>
      <c r="E18" s="357">
        <v>0.09863013698630137</v>
      </c>
      <c r="F18" s="343"/>
      <c r="G18" s="326"/>
      <c r="H18" s="326"/>
      <c r="I18" s="326"/>
      <c r="J18" s="326"/>
      <c r="K18" s="329"/>
      <c r="N18" s="328" t="s">
        <v>372</v>
      </c>
      <c r="O18" s="357">
        <f>E15</f>
        <v>0.016483516483516484</v>
      </c>
      <c r="P18" s="357">
        <f>E22</f>
        <v>0.057534246575342465</v>
      </c>
      <c r="Q18" s="357">
        <f>E30</f>
        <v>0.024657534246575342</v>
      </c>
      <c r="R18" s="359">
        <f>E37</f>
        <v>0.1095890410958904</v>
      </c>
      <c r="S18" s="359">
        <f>E44</f>
        <v>0.06060606060606061</v>
      </c>
      <c r="T18" s="359">
        <f>E58</f>
        <v>0.03021978021978022</v>
      </c>
      <c r="U18" s="359">
        <f>E65</f>
        <v>0.024793388429752067</v>
      </c>
      <c r="V18" s="359">
        <f>E72</f>
        <v>0.0221606648199446</v>
      </c>
      <c r="W18" s="359">
        <f>E79</f>
        <v>0.0440771349862259</v>
      </c>
      <c r="X18" s="359">
        <f>E86</f>
        <v>0.03296703296703297</v>
      </c>
      <c r="Y18" s="359">
        <f>E93</f>
        <v>0.03021978021978022</v>
      </c>
      <c r="Z18" s="359">
        <f>E107</f>
        <v>0.0440771349862259</v>
      </c>
    </row>
    <row r="19" spans="1:15" ht="11.25">
      <c r="A19" s="343"/>
      <c r="B19" s="328" t="s">
        <v>352</v>
      </c>
      <c r="C19" s="356">
        <v>137</v>
      </c>
      <c r="D19" s="357">
        <v>0.3712737127371274</v>
      </c>
      <c r="E19" s="357">
        <v>0.37534246575342467</v>
      </c>
      <c r="F19" s="343"/>
      <c r="G19" s="326"/>
      <c r="H19" s="326"/>
      <c r="I19" s="326"/>
      <c r="J19" s="326"/>
      <c r="K19" s="329"/>
      <c r="N19" s="361"/>
      <c r="O19" s="357"/>
    </row>
    <row r="20" spans="1:11" ht="11.25">
      <c r="A20" s="343"/>
      <c r="B20" s="328" t="s">
        <v>353</v>
      </c>
      <c r="C20" s="356">
        <v>136</v>
      </c>
      <c r="D20" s="357">
        <v>0.3685636856368564</v>
      </c>
      <c r="E20" s="357">
        <v>0.3726027397260274</v>
      </c>
      <c r="F20" s="343"/>
      <c r="G20" s="326"/>
      <c r="H20" s="326"/>
      <c r="I20" s="326"/>
      <c r="J20" s="326"/>
      <c r="K20" s="329"/>
    </row>
    <row r="21" spans="1:11" ht="11.25">
      <c r="A21" s="343"/>
      <c r="B21" s="328" t="s">
        <v>365</v>
      </c>
      <c r="C21" s="356">
        <v>35</v>
      </c>
      <c r="D21" s="357">
        <v>0.0948509485094851</v>
      </c>
      <c r="E21" s="357">
        <v>0.0958904109589041</v>
      </c>
      <c r="F21" s="343"/>
      <c r="G21" s="326"/>
      <c r="H21" s="326"/>
      <c r="I21" s="326"/>
      <c r="J21" s="326"/>
      <c r="K21" s="329"/>
    </row>
    <row r="22" spans="1:26" ht="11.25">
      <c r="A22" s="343"/>
      <c r="B22" s="328" t="s">
        <v>367</v>
      </c>
      <c r="C22" s="356">
        <v>21</v>
      </c>
      <c r="D22" s="357">
        <v>0.056910569105691054</v>
      </c>
      <c r="E22" s="357">
        <v>0.057534246575342465</v>
      </c>
      <c r="F22" s="343"/>
      <c r="G22" s="326"/>
      <c r="H22" s="326"/>
      <c r="I22" s="326"/>
      <c r="J22" s="326"/>
      <c r="K22" s="329"/>
      <c r="O22" s="359">
        <f aca="true" t="shared" si="0" ref="O22:Z22">SUM(O14:O16)</f>
        <v>0.9120879120879121</v>
      </c>
      <c r="P22" s="359">
        <f t="shared" si="0"/>
        <v>0.8465753424657534</v>
      </c>
      <c r="Q22" s="359">
        <f t="shared" si="0"/>
        <v>0.8849315068493151</v>
      </c>
      <c r="R22" s="359">
        <f t="shared" si="0"/>
        <v>0.6794520547945205</v>
      </c>
      <c r="S22" s="359">
        <f t="shared" si="0"/>
        <v>0.8071625344352618</v>
      </c>
      <c r="T22" s="359">
        <f t="shared" si="0"/>
        <v>0.8928571428571428</v>
      </c>
      <c r="U22" s="359">
        <f t="shared" si="0"/>
        <v>0.8898071625344353</v>
      </c>
      <c r="V22" s="359">
        <f t="shared" si="0"/>
        <v>0.9085872576177285</v>
      </c>
      <c r="W22" s="359">
        <f t="shared" si="0"/>
        <v>0.8512396694214877</v>
      </c>
      <c r="X22" s="359">
        <f t="shared" si="0"/>
        <v>0.8681318681318682</v>
      </c>
      <c r="Y22" s="359">
        <f t="shared" si="0"/>
        <v>0.8626373626373627</v>
      </c>
      <c r="Z22" s="359">
        <f t="shared" si="0"/>
        <v>0.8154269972451791</v>
      </c>
    </row>
    <row r="23" spans="1:11" ht="11.25">
      <c r="A23" s="360"/>
      <c r="B23" s="361" t="s">
        <v>18</v>
      </c>
      <c r="C23" s="362">
        <v>4</v>
      </c>
      <c r="D23" s="363">
        <v>0.01084010840108401</v>
      </c>
      <c r="E23" s="364" t="s">
        <v>19</v>
      </c>
      <c r="F23" s="343"/>
      <c r="G23" s="326"/>
      <c r="H23" s="326"/>
      <c r="I23" s="326"/>
      <c r="J23" s="326"/>
      <c r="K23" s="329"/>
    </row>
    <row r="24" spans="1:11" ht="11.25">
      <c r="A24" s="365" t="s">
        <v>373</v>
      </c>
      <c r="B24" s="328" t="s">
        <v>374</v>
      </c>
      <c r="C24" s="356"/>
      <c r="D24" s="357"/>
      <c r="E24" s="366"/>
      <c r="F24" s="343"/>
      <c r="G24" s="326"/>
      <c r="H24" s="326"/>
      <c r="I24" s="326"/>
      <c r="J24" s="326"/>
      <c r="K24" s="329"/>
    </row>
    <row r="25" spans="1:11" ht="11.25">
      <c r="A25" s="365"/>
      <c r="B25" s="367" t="s">
        <v>375</v>
      </c>
      <c r="C25" s="356"/>
      <c r="D25" s="357"/>
      <c r="E25" s="366"/>
      <c r="F25" s="343"/>
      <c r="G25" s="326"/>
      <c r="H25" s="326"/>
      <c r="I25" s="326"/>
      <c r="J25" s="326"/>
      <c r="K25" s="329"/>
    </row>
    <row r="26" spans="1:11" ht="11.25">
      <c r="A26" s="343"/>
      <c r="B26" s="328" t="s">
        <v>351</v>
      </c>
      <c r="C26" s="356">
        <v>76</v>
      </c>
      <c r="D26" s="357">
        <v>0.20596205962059622</v>
      </c>
      <c r="E26" s="357">
        <v>0.20821917808219179</v>
      </c>
      <c r="F26" s="343"/>
      <c r="G26" s="326"/>
      <c r="H26" s="326"/>
      <c r="I26" s="326"/>
      <c r="J26" s="326"/>
      <c r="K26" s="329"/>
    </row>
    <row r="27" spans="1:11" ht="11.25">
      <c r="A27" s="343"/>
      <c r="B27" s="328" t="s">
        <v>352</v>
      </c>
      <c r="C27" s="356">
        <v>134</v>
      </c>
      <c r="D27" s="357">
        <v>0.36314363143631434</v>
      </c>
      <c r="E27" s="357">
        <v>0.36712328767123287</v>
      </c>
      <c r="F27" s="343"/>
      <c r="G27" s="326"/>
      <c r="H27" s="326"/>
      <c r="I27" s="326"/>
      <c r="J27" s="326"/>
      <c r="K27" s="329"/>
    </row>
    <row r="28" spans="1:11" ht="11.25">
      <c r="A28" s="343"/>
      <c r="B28" s="328" t="s">
        <v>353</v>
      </c>
      <c r="C28" s="356">
        <v>113</v>
      </c>
      <c r="D28" s="357">
        <v>0.3062330623306233</v>
      </c>
      <c r="E28" s="357">
        <v>0.3095890410958904</v>
      </c>
      <c r="F28" s="343"/>
      <c r="G28" s="326"/>
      <c r="H28" s="326"/>
      <c r="I28" s="326"/>
      <c r="J28" s="326"/>
      <c r="K28" s="329"/>
    </row>
    <row r="29" spans="1:11" ht="11.25">
      <c r="A29" s="343"/>
      <c r="B29" s="328" t="s">
        <v>365</v>
      </c>
      <c r="C29" s="356">
        <v>33</v>
      </c>
      <c r="D29" s="357">
        <v>0.08943089430894309</v>
      </c>
      <c r="E29" s="357">
        <v>0.09041095890410959</v>
      </c>
      <c r="F29" s="343"/>
      <c r="G29" s="326"/>
      <c r="H29" s="326"/>
      <c r="I29" s="326"/>
      <c r="J29" s="326"/>
      <c r="K29" s="329"/>
    </row>
    <row r="30" spans="1:11" ht="11.25">
      <c r="A30" s="343"/>
      <c r="B30" s="328" t="s">
        <v>367</v>
      </c>
      <c r="C30" s="356">
        <v>9</v>
      </c>
      <c r="D30" s="357">
        <v>0.024390243902439025</v>
      </c>
      <c r="E30" s="357">
        <v>0.024657534246575342</v>
      </c>
      <c r="F30" s="343"/>
      <c r="G30" s="326"/>
      <c r="H30" s="326"/>
      <c r="I30" s="326"/>
      <c r="J30" s="326"/>
      <c r="K30" s="329"/>
    </row>
    <row r="31" spans="1:11" ht="11.25">
      <c r="A31" s="360"/>
      <c r="B31" s="361" t="s">
        <v>18</v>
      </c>
      <c r="C31" s="362">
        <v>4</v>
      </c>
      <c r="D31" s="363">
        <v>0.01084010840108401</v>
      </c>
      <c r="E31" s="364" t="s">
        <v>19</v>
      </c>
      <c r="F31" s="343"/>
      <c r="G31" s="326"/>
      <c r="H31" s="326"/>
      <c r="I31" s="326"/>
      <c r="J31" s="326"/>
      <c r="K31" s="329"/>
    </row>
    <row r="32" spans="1:11" ht="11.25">
      <c r="A32" s="365" t="s">
        <v>376</v>
      </c>
      <c r="B32" s="328" t="s">
        <v>356</v>
      </c>
      <c r="C32" s="356"/>
      <c r="D32" s="357"/>
      <c r="E32" s="366"/>
      <c r="F32" s="343"/>
      <c r="G32" s="326"/>
      <c r="H32" s="326"/>
      <c r="I32" s="326"/>
      <c r="J32" s="326"/>
      <c r="K32" s="329"/>
    </row>
    <row r="33" spans="1:11" ht="11.25">
      <c r="A33" s="343"/>
      <c r="B33" s="328" t="s">
        <v>351</v>
      </c>
      <c r="C33" s="356">
        <v>22</v>
      </c>
      <c r="D33" s="357">
        <v>0.05962059620596206</v>
      </c>
      <c r="E33" s="357">
        <v>0.06027397260273973</v>
      </c>
      <c r="F33" s="343"/>
      <c r="G33" s="326"/>
      <c r="H33" s="326"/>
      <c r="I33" s="326"/>
      <c r="J33" s="326"/>
      <c r="K33" s="329"/>
    </row>
    <row r="34" spans="1:11" ht="11.25">
      <c r="A34" s="343"/>
      <c r="B34" s="328" t="s">
        <v>352</v>
      </c>
      <c r="C34" s="356">
        <v>71</v>
      </c>
      <c r="D34" s="357">
        <v>0.19241192411924118</v>
      </c>
      <c r="E34" s="357">
        <v>0.19452054794520549</v>
      </c>
      <c r="F34" s="343"/>
      <c r="G34" s="326"/>
      <c r="H34" s="326"/>
      <c r="I34" s="326"/>
      <c r="J34" s="326"/>
      <c r="K34" s="329"/>
    </row>
    <row r="35" spans="1:11" ht="11.25">
      <c r="A35" s="343"/>
      <c r="B35" s="328" t="s">
        <v>353</v>
      </c>
      <c r="C35" s="356">
        <v>155</v>
      </c>
      <c r="D35" s="357">
        <v>0.42005420054200543</v>
      </c>
      <c r="E35" s="357">
        <v>0.4246575342465753</v>
      </c>
      <c r="F35" s="343"/>
      <c r="G35" s="326"/>
      <c r="H35" s="326"/>
      <c r="I35" s="326"/>
      <c r="J35" s="326"/>
      <c r="K35" s="329"/>
    </row>
    <row r="36" spans="1:11" ht="11.25">
      <c r="A36" s="343"/>
      <c r="B36" s="328" t="s">
        <v>365</v>
      </c>
      <c r="C36" s="356">
        <v>77</v>
      </c>
      <c r="D36" s="357">
        <v>0.2086720867208672</v>
      </c>
      <c r="E36" s="357">
        <v>0.21095890410958903</v>
      </c>
      <c r="F36" s="343"/>
      <c r="G36" s="326"/>
      <c r="H36" s="326"/>
      <c r="I36" s="326"/>
      <c r="J36" s="326"/>
      <c r="K36" s="329"/>
    </row>
    <row r="37" spans="1:11" ht="11.25">
      <c r="A37" s="343"/>
      <c r="B37" s="328" t="s">
        <v>367</v>
      </c>
      <c r="C37" s="356">
        <v>40</v>
      </c>
      <c r="D37" s="357">
        <v>0.10840108401084012</v>
      </c>
      <c r="E37" s="357">
        <v>0.1095890410958904</v>
      </c>
      <c r="F37" s="343"/>
      <c r="G37" s="326"/>
      <c r="H37" s="326"/>
      <c r="I37" s="326"/>
      <c r="J37" s="326"/>
      <c r="K37" s="329"/>
    </row>
    <row r="38" spans="1:11" ht="11.25">
      <c r="A38" s="360"/>
      <c r="B38" s="361" t="s">
        <v>18</v>
      </c>
      <c r="C38" s="362">
        <v>4</v>
      </c>
      <c r="D38" s="363">
        <v>0.01084010840108401</v>
      </c>
      <c r="E38" s="364" t="s">
        <v>19</v>
      </c>
      <c r="F38" s="343"/>
      <c r="G38" s="326"/>
      <c r="H38" s="326"/>
      <c r="I38" s="326"/>
      <c r="J38" s="326"/>
      <c r="K38" s="329"/>
    </row>
    <row r="39" spans="1:11" ht="11.25">
      <c r="A39" s="365" t="s">
        <v>377</v>
      </c>
      <c r="B39" s="328" t="s">
        <v>357</v>
      </c>
      <c r="C39" s="356"/>
      <c r="D39" s="357"/>
      <c r="E39" s="366"/>
      <c r="F39" s="343"/>
      <c r="G39" s="326"/>
      <c r="H39" s="326"/>
      <c r="I39" s="326"/>
      <c r="J39" s="326"/>
      <c r="K39" s="329"/>
    </row>
    <row r="40" spans="1:11" ht="11.25">
      <c r="A40" s="343"/>
      <c r="B40" s="328" t="s">
        <v>351</v>
      </c>
      <c r="C40" s="356">
        <v>39</v>
      </c>
      <c r="D40" s="357">
        <v>0.10569105691056911</v>
      </c>
      <c r="E40" s="357">
        <v>0.10743801652892562</v>
      </c>
      <c r="F40" s="343"/>
      <c r="G40" s="326"/>
      <c r="H40" s="326"/>
      <c r="I40" s="326"/>
      <c r="J40" s="326"/>
      <c r="K40" s="329"/>
    </row>
    <row r="41" spans="1:11" ht="11.25">
      <c r="A41" s="343"/>
      <c r="B41" s="328" t="s">
        <v>352</v>
      </c>
      <c r="C41" s="356">
        <v>121</v>
      </c>
      <c r="D41" s="357">
        <v>0.32791327913279134</v>
      </c>
      <c r="E41" s="357">
        <v>0.3333333333333333</v>
      </c>
      <c r="F41" s="343"/>
      <c r="G41" s="326"/>
      <c r="H41" s="326"/>
      <c r="I41" s="326"/>
      <c r="J41" s="326"/>
      <c r="K41" s="329"/>
    </row>
    <row r="42" spans="1:11" ht="11.25">
      <c r="A42" s="343"/>
      <c r="B42" s="328" t="s">
        <v>353</v>
      </c>
      <c r="C42" s="356">
        <v>133</v>
      </c>
      <c r="D42" s="357">
        <v>0.3604336043360434</v>
      </c>
      <c r="E42" s="357">
        <v>0.36639118457300274</v>
      </c>
      <c r="F42" s="343"/>
      <c r="G42" s="326"/>
      <c r="H42" s="326"/>
      <c r="I42" s="326"/>
      <c r="J42" s="326"/>
      <c r="K42" s="329"/>
    </row>
    <row r="43" spans="1:11" ht="11.25">
      <c r="A43" s="343"/>
      <c r="B43" s="328" t="s">
        <v>365</v>
      </c>
      <c r="C43" s="356">
        <v>48</v>
      </c>
      <c r="D43" s="357">
        <v>0.13008130081300814</v>
      </c>
      <c r="E43" s="357">
        <v>0.1322314049586777</v>
      </c>
      <c r="F43" s="343"/>
      <c r="G43" s="326"/>
      <c r="H43" s="326"/>
      <c r="I43" s="326"/>
      <c r="J43" s="326"/>
      <c r="K43" s="329"/>
    </row>
    <row r="44" spans="1:11" ht="11.25">
      <c r="A44" s="343"/>
      <c r="B44" s="328" t="s">
        <v>367</v>
      </c>
      <c r="C44" s="356">
        <v>22</v>
      </c>
      <c r="D44" s="357">
        <v>0.05962059620596206</v>
      </c>
      <c r="E44" s="357">
        <v>0.06060606060606061</v>
      </c>
      <c r="F44" s="343"/>
      <c r="G44" s="326"/>
      <c r="H44" s="326"/>
      <c r="I44" s="326"/>
      <c r="J44" s="326"/>
      <c r="K44" s="329"/>
    </row>
    <row r="45" spans="1:11" ht="11.25">
      <c r="A45" s="360"/>
      <c r="B45" s="361" t="s">
        <v>18</v>
      </c>
      <c r="C45" s="362">
        <v>6</v>
      </c>
      <c r="D45" s="363">
        <v>0.016260162601626018</v>
      </c>
      <c r="E45" s="364" t="s">
        <v>19</v>
      </c>
      <c r="F45" s="346"/>
      <c r="G45" s="331"/>
      <c r="H45" s="331"/>
      <c r="I45" s="331"/>
      <c r="J45" s="331"/>
      <c r="K45" s="347"/>
    </row>
    <row r="46" spans="1:11" ht="12.75">
      <c r="A46" s="319" t="s">
        <v>206</v>
      </c>
      <c r="B46" s="320"/>
      <c r="C46" s="321"/>
      <c r="D46" s="368"/>
      <c r="E46" s="368"/>
      <c r="F46" s="322"/>
      <c r="G46" s="322"/>
      <c r="H46" s="322"/>
      <c r="I46" s="322"/>
      <c r="J46" s="322"/>
      <c r="K46" s="323" t="s">
        <v>378</v>
      </c>
    </row>
    <row r="47" spans="1:11" ht="12.75">
      <c r="A47" s="325" t="s">
        <v>193</v>
      </c>
      <c r="B47" s="326"/>
      <c r="C47" s="327"/>
      <c r="D47" s="327"/>
      <c r="E47" s="327"/>
      <c r="F47" s="328"/>
      <c r="G47" s="328"/>
      <c r="H47" s="328"/>
      <c r="I47" s="328"/>
      <c r="J47" s="328"/>
      <c r="K47" s="329"/>
    </row>
    <row r="48" spans="1:11" ht="12.75">
      <c r="A48" s="6" t="s">
        <v>346</v>
      </c>
      <c r="B48" s="326"/>
      <c r="C48" s="327"/>
      <c r="D48" s="327"/>
      <c r="E48" s="327"/>
      <c r="F48" s="328"/>
      <c r="G48" s="328"/>
      <c r="H48" s="328"/>
      <c r="I48" s="328"/>
      <c r="J48" s="328"/>
      <c r="K48" s="329"/>
    </row>
    <row r="49" spans="1:15" ht="12.75">
      <c r="A49" s="330" t="s">
        <v>347</v>
      </c>
      <c r="B49" s="331"/>
      <c r="C49" s="331"/>
      <c r="D49" s="331"/>
      <c r="E49" s="331"/>
      <c r="F49" s="331"/>
      <c r="G49" s="331"/>
      <c r="H49" s="332"/>
      <c r="I49" s="332"/>
      <c r="J49" s="332"/>
      <c r="K49" s="333"/>
      <c r="L49" s="334"/>
      <c r="M49" s="335"/>
      <c r="N49" s="334"/>
      <c r="O49" s="334"/>
    </row>
    <row r="50" spans="1:18" ht="11.25">
      <c r="A50" s="336"/>
      <c r="B50" s="337"/>
      <c r="C50" s="336"/>
      <c r="D50" s="338" t="s">
        <v>5</v>
      </c>
      <c r="E50" s="338" t="s">
        <v>5</v>
      </c>
      <c r="F50" s="339"/>
      <c r="G50" s="320"/>
      <c r="H50" s="338"/>
      <c r="I50" s="338"/>
      <c r="J50" s="338"/>
      <c r="K50" s="340"/>
      <c r="L50" s="335"/>
      <c r="M50" s="335"/>
      <c r="N50" s="335"/>
      <c r="O50" s="335"/>
      <c r="P50" s="335"/>
      <c r="Q50" s="335"/>
      <c r="R50" s="335"/>
    </row>
    <row r="51" spans="1:19" ht="12.75">
      <c r="A51" s="341"/>
      <c r="B51" s="342" t="s">
        <v>379</v>
      </c>
      <c r="C51" s="343"/>
      <c r="D51" s="344" t="s">
        <v>7</v>
      </c>
      <c r="E51" s="344" t="s">
        <v>8</v>
      </c>
      <c r="F51" s="343"/>
      <c r="G51" s="326"/>
      <c r="H51" s="344"/>
      <c r="I51" s="344"/>
      <c r="J51" s="344"/>
      <c r="K51" s="345"/>
      <c r="L51" s="335"/>
      <c r="M51" s="335"/>
      <c r="N51" s="335"/>
      <c r="O51" s="335"/>
      <c r="P51" s="335"/>
      <c r="Q51" s="335"/>
      <c r="R51" s="335"/>
      <c r="S51" s="335"/>
    </row>
    <row r="52" spans="1:18" ht="11.25">
      <c r="A52" s="346"/>
      <c r="B52" s="347"/>
      <c r="C52" s="348" t="s">
        <v>9</v>
      </c>
      <c r="D52" s="349" t="s">
        <v>10</v>
      </c>
      <c r="E52" s="349" t="s">
        <v>10</v>
      </c>
      <c r="F52" s="343"/>
      <c r="G52" s="326"/>
      <c r="H52" s="344"/>
      <c r="I52" s="344"/>
      <c r="J52" s="344"/>
      <c r="K52" s="345"/>
      <c r="L52" s="335"/>
      <c r="M52" s="335"/>
      <c r="N52" s="335"/>
      <c r="O52" s="335"/>
      <c r="P52" s="335"/>
      <c r="Q52" s="335"/>
      <c r="R52" s="335"/>
    </row>
    <row r="53" spans="1:11" ht="11.25">
      <c r="A53" s="365" t="s">
        <v>380</v>
      </c>
      <c r="B53" s="328" t="s">
        <v>358</v>
      </c>
      <c r="C53" s="356"/>
      <c r="D53" s="357"/>
      <c r="E53" s="366"/>
      <c r="F53" s="343"/>
      <c r="G53" s="326"/>
      <c r="H53" s="326"/>
      <c r="I53" s="326"/>
      <c r="J53" s="326"/>
      <c r="K53" s="329"/>
    </row>
    <row r="54" spans="1:11" ht="11.25">
      <c r="A54" s="343"/>
      <c r="B54" s="328" t="s">
        <v>351</v>
      </c>
      <c r="C54" s="356">
        <v>48</v>
      </c>
      <c r="D54" s="357">
        <v>0.13008130081300814</v>
      </c>
      <c r="E54" s="357">
        <v>0.13186813186813187</v>
      </c>
      <c r="F54" s="343"/>
      <c r="G54" s="326"/>
      <c r="H54" s="326"/>
      <c r="I54" s="326"/>
      <c r="J54" s="326"/>
      <c r="K54" s="329"/>
    </row>
    <row r="55" spans="1:11" ht="11.25">
      <c r="A55" s="343"/>
      <c r="B55" s="328" t="s">
        <v>352</v>
      </c>
      <c r="C55" s="356">
        <v>171</v>
      </c>
      <c r="D55" s="357">
        <v>0.4634146341463415</v>
      </c>
      <c r="E55" s="357">
        <v>0.4697802197802198</v>
      </c>
      <c r="F55" s="343"/>
      <c r="G55" s="326"/>
      <c r="H55" s="326"/>
      <c r="I55" s="326"/>
      <c r="J55" s="326"/>
      <c r="K55" s="329"/>
    </row>
    <row r="56" spans="1:11" ht="11.25">
      <c r="A56" s="343"/>
      <c r="B56" s="328" t="s">
        <v>353</v>
      </c>
      <c r="C56" s="356">
        <v>106</v>
      </c>
      <c r="D56" s="357">
        <v>0.2872628726287263</v>
      </c>
      <c r="E56" s="357">
        <v>0.29120879120879123</v>
      </c>
      <c r="F56" s="343"/>
      <c r="G56" s="326"/>
      <c r="H56" s="326"/>
      <c r="I56" s="326"/>
      <c r="J56" s="326"/>
      <c r="K56" s="329"/>
    </row>
    <row r="57" spans="1:11" ht="11.25">
      <c r="A57" s="343"/>
      <c r="B57" s="328" t="s">
        <v>365</v>
      </c>
      <c r="C57" s="356">
        <v>28</v>
      </c>
      <c r="D57" s="357">
        <v>0.07588075880758807</v>
      </c>
      <c r="E57" s="357">
        <v>0.07692307692307693</v>
      </c>
      <c r="F57" s="343"/>
      <c r="G57" s="326"/>
      <c r="H57" s="326"/>
      <c r="I57" s="326"/>
      <c r="J57" s="326"/>
      <c r="K57" s="329"/>
    </row>
    <row r="58" spans="1:11" ht="11.25">
      <c r="A58" s="343"/>
      <c r="B58" s="328" t="s">
        <v>367</v>
      </c>
      <c r="C58" s="356">
        <v>11</v>
      </c>
      <c r="D58" s="357">
        <v>0.02981029810298103</v>
      </c>
      <c r="E58" s="357">
        <v>0.03021978021978022</v>
      </c>
      <c r="F58" s="343"/>
      <c r="G58" s="326"/>
      <c r="H58" s="326"/>
      <c r="I58" s="326"/>
      <c r="J58" s="326"/>
      <c r="K58" s="329"/>
    </row>
    <row r="59" spans="1:11" ht="11.25">
      <c r="A59" s="360"/>
      <c r="B59" s="361" t="s">
        <v>18</v>
      </c>
      <c r="C59" s="362">
        <v>5</v>
      </c>
      <c r="D59" s="363">
        <v>0.013550135501355014</v>
      </c>
      <c r="E59" s="364" t="s">
        <v>19</v>
      </c>
      <c r="F59" s="343"/>
      <c r="G59" s="326"/>
      <c r="H59" s="326"/>
      <c r="I59" s="326"/>
      <c r="J59" s="326"/>
      <c r="K59" s="329"/>
    </row>
    <row r="60" spans="1:11" ht="11.25">
      <c r="A60" s="365" t="s">
        <v>381</v>
      </c>
      <c r="B60" s="328" t="s">
        <v>359</v>
      </c>
      <c r="C60" s="356"/>
      <c r="D60" s="357"/>
      <c r="E60" s="366"/>
      <c r="F60" s="343"/>
      <c r="G60" s="326"/>
      <c r="H60" s="326"/>
      <c r="I60" s="326"/>
      <c r="J60" s="326"/>
      <c r="K60" s="329"/>
    </row>
    <row r="61" spans="1:11" ht="11.25">
      <c r="A61" s="343"/>
      <c r="B61" s="328" t="s">
        <v>351</v>
      </c>
      <c r="C61" s="356">
        <v>59</v>
      </c>
      <c r="D61" s="357">
        <v>0.15989159891598917</v>
      </c>
      <c r="E61" s="357">
        <v>0.162534435261708</v>
      </c>
      <c r="F61" s="343"/>
      <c r="G61" s="326"/>
      <c r="H61" s="326"/>
      <c r="I61" s="326"/>
      <c r="J61" s="326"/>
      <c r="K61" s="329"/>
    </row>
    <row r="62" spans="1:11" ht="11.25">
      <c r="A62" s="343"/>
      <c r="B62" s="328" t="s">
        <v>352</v>
      </c>
      <c r="C62" s="356">
        <v>166</v>
      </c>
      <c r="D62" s="357">
        <v>0.44986449864498645</v>
      </c>
      <c r="E62" s="357">
        <v>0.4573002754820937</v>
      </c>
      <c r="F62" s="343"/>
      <c r="G62" s="326"/>
      <c r="H62" s="326"/>
      <c r="I62" s="326"/>
      <c r="J62" s="326"/>
      <c r="K62" s="329"/>
    </row>
    <row r="63" spans="1:11" ht="11.25">
      <c r="A63" s="343"/>
      <c r="B63" s="328" t="s">
        <v>353</v>
      </c>
      <c r="C63" s="356">
        <v>98</v>
      </c>
      <c r="D63" s="357">
        <v>0.26558265582655827</v>
      </c>
      <c r="E63" s="357">
        <v>0.2699724517906336</v>
      </c>
      <c r="F63" s="343"/>
      <c r="G63" s="326"/>
      <c r="H63" s="326"/>
      <c r="I63" s="326"/>
      <c r="J63" s="326"/>
      <c r="K63" s="329"/>
    </row>
    <row r="64" spans="1:11" ht="11.25">
      <c r="A64" s="343"/>
      <c r="B64" s="328" t="s">
        <v>365</v>
      </c>
      <c r="C64" s="356">
        <v>31</v>
      </c>
      <c r="D64" s="357">
        <v>0.08401084010840108</v>
      </c>
      <c r="E64" s="357">
        <v>0.08539944903581267</v>
      </c>
      <c r="F64" s="343"/>
      <c r="G64" s="326"/>
      <c r="H64" s="326"/>
      <c r="I64" s="326"/>
      <c r="J64" s="326"/>
      <c r="K64" s="329"/>
    </row>
    <row r="65" spans="1:11" ht="11.25">
      <c r="A65" s="343"/>
      <c r="B65" s="328" t="s">
        <v>367</v>
      </c>
      <c r="C65" s="356">
        <v>9</v>
      </c>
      <c r="D65" s="357">
        <v>0.024390243902439025</v>
      </c>
      <c r="E65" s="357">
        <v>0.024793388429752067</v>
      </c>
      <c r="F65" s="343"/>
      <c r="G65" s="326"/>
      <c r="H65" s="326"/>
      <c r="I65" s="326"/>
      <c r="J65" s="326"/>
      <c r="K65" s="329"/>
    </row>
    <row r="66" spans="1:11" ht="11.25">
      <c r="A66" s="360"/>
      <c r="B66" s="361" t="s">
        <v>18</v>
      </c>
      <c r="C66" s="362">
        <v>6</v>
      </c>
      <c r="D66" s="363">
        <v>0.016260162601626018</v>
      </c>
      <c r="E66" s="364" t="s">
        <v>19</v>
      </c>
      <c r="F66" s="343"/>
      <c r="G66" s="326"/>
      <c r="H66" s="326"/>
      <c r="I66" s="326"/>
      <c r="J66" s="326"/>
      <c r="K66" s="329"/>
    </row>
    <row r="67" spans="1:11" ht="11.25">
      <c r="A67" s="365" t="s">
        <v>382</v>
      </c>
      <c r="B67" s="328" t="s">
        <v>360</v>
      </c>
      <c r="C67" s="356"/>
      <c r="D67" s="357"/>
      <c r="E67" s="366"/>
      <c r="F67" s="343"/>
      <c r="G67" s="326"/>
      <c r="H67" s="326"/>
      <c r="I67" s="326"/>
      <c r="J67" s="326"/>
      <c r="K67" s="329"/>
    </row>
    <row r="68" spans="1:11" ht="11.25">
      <c r="A68" s="343"/>
      <c r="B68" s="328" t="s">
        <v>351</v>
      </c>
      <c r="C68" s="356">
        <v>48</v>
      </c>
      <c r="D68" s="357">
        <v>0.13008130081300814</v>
      </c>
      <c r="E68" s="357">
        <v>0.1329639889196676</v>
      </c>
      <c r="F68" s="343"/>
      <c r="G68" s="326"/>
      <c r="H68" s="326"/>
      <c r="I68" s="326"/>
      <c r="J68" s="326"/>
      <c r="K68" s="329"/>
    </row>
    <row r="69" spans="1:11" ht="11.25">
      <c r="A69" s="343"/>
      <c r="B69" s="328" t="s">
        <v>352</v>
      </c>
      <c r="C69" s="356">
        <v>157</v>
      </c>
      <c r="D69" s="357">
        <v>0.4254742547425474</v>
      </c>
      <c r="E69" s="357">
        <v>0.43490304709141275</v>
      </c>
      <c r="F69" s="343"/>
      <c r="G69" s="326"/>
      <c r="H69" s="326"/>
      <c r="I69" s="326"/>
      <c r="J69" s="326"/>
      <c r="K69" s="329"/>
    </row>
    <row r="70" spans="1:11" ht="11.25">
      <c r="A70" s="343"/>
      <c r="B70" s="328" t="s">
        <v>353</v>
      </c>
      <c r="C70" s="356">
        <v>123</v>
      </c>
      <c r="D70" s="357">
        <v>0.3333333333333333</v>
      </c>
      <c r="E70" s="357">
        <v>0.3407202216066482</v>
      </c>
      <c r="F70" s="343"/>
      <c r="G70" s="326"/>
      <c r="H70" s="326"/>
      <c r="I70" s="326"/>
      <c r="J70" s="326"/>
      <c r="K70" s="329"/>
    </row>
    <row r="71" spans="1:11" ht="11.25">
      <c r="A71" s="343"/>
      <c r="B71" s="328" t="s">
        <v>365</v>
      </c>
      <c r="C71" s="356">
        <v>25</v>
      </c>
      <c r="D71" s="357">
        <v>0.06775067750677506</v>
      </c>
      <c r="E71" s="357">
        <v>0.06925207756232687</v>
      </c>
      <c r="F71" s="343"/>
      <c r="G71" s="326"/>
      <c r="H71" s="326"/>
      <c r="I71" s="326"/>
      <c r="J71" s="326"/>
      <c r="K71" s="329"/>
    </row>
    <row r="72" spans="1:11" ht="11.25">
      <c r="A72" s="343"/>
      <c r="B72" s="328" t="s">
        <v>367</v>
      </c>
      <c r="C72" s="356">
        <v>8</v>
      </c>
      <c r="D72" s="357">
        <v>0.02168021680216802</v>
      </c>
      <c r="E72" s="357">
        <v>0.0221606648199446</v>
      </c>
      <c r="F72" s="343"/>
      <c r="G72" s="326"/>
      <c r="H72" s="326"/>
      <c r="I72" s="326"/>
      <c r="J72" s="326"/>
      <c r="K72" s="329"/>
    </row>
    <row r="73" spans="1:11" ht="11.25">
      <c r="A73" s="360"/>
      <c r="B73" s="361" t="s">
        <v>18</v>
      </c>
      <c r="C73" s="362">
        <v>8</v>
      </c>
      <c r="D73" s="363">
        <v>0.02168021680216802</v>
      </c>
      <c r="E73" s="364" t="s">
        <v>19</v>
      </c>
      <c r="F73" s="343"/>
      <c r="G73" s="326"/>
      <c r="H73" s="326"/>
      <c r="I73" s="326"/>
      <c r="J73" s="326"/>
      <c r="K73" s="329"/>
    </row>
    <row r="74" spans="1:11" ht="11.25">
      <c r="A74" s="365" t="s">
        <v>383</v>
      </c>
      <c r="B74" s="328" t="s">
        <v>361</v>
      </c>
      <c r="C74" s="356"/>
      <c r="D74" s="357"/>
      <c r="E74" s="366"/>
      <c r="F74" s="343"/>
      <c r="G74" s="326"/>
      <c r="H74" s="326"/>
      <c r="I74" s="326"/>
      <c r="J74" s="326"/>
      <c r="K74" s="329"/>
    </row>
    <row r="75" spans="1:11" ht="11.25">
      <c r="A75" s="343"/>
      <c r="B75" s="328" t="s">
        <v>351</v>
      </c>
      <c r="C75" s="356">
        <v>39</v>
      </c>
      <c r="D75" s="357">
        <v>0.10569105691056911</v>
      </c>
      <c r="E75" s="357">
        <v>0.10743801652892562</v>
      </c>
      <c r="F75" s="343"/>
      <c r="G75" s="326"/>
      <c r="H75" s="326"/>
      <c r="I75" s="326"/>
      <c r="J75" s="326"/>
      <c r="K75" s="329"/>
    </row>
    <row r="76" spans="1:11" ht="11.25">
      <c r="A76" s="343"/>
      <c r="B76" s="328" t="s">
        <v>352</v>
      </c>
      <c r="C76" s="356">
        <v>133</v>
      </c>
      <c r="D76" s="357">
        <v>0.3604336043360434</v>
      </c>
      <c r="E76" s="357">
        <v>0.36639118457300274</v>
      </c>
      <c r="F76" s="343"/>
      <c r="G76" s="326"/>
      <c r="H76" s="326"/>
      <c r="I76" s="326"/>
      <c r="J76" s="326"/>
      <c r="K76" s="329"/>
    </row>
    <row r="77" spans="1:11" ht="11.25">
      <c r="A77" s="343"/>
      <c r="B77" s="328" t="s">
        <v>353</v>
      </c>
      <c r="C77" s="356">
        <v>137</v>
      </c>
      <c r="D77" s="357">
        <v>0.3712737127371274</v>
      </c>
      <c r="E77" s="357">
        <v>0.3774104683195592</v>
      </c>
      <c r="F77" s="343"/>
      <c r="G77" s="326"/>
      <c r="H77" s="326"/>
      <c r="I77" s="326"/>
      <c r="J77" s="326"/>
      <c r="K77" s="329"/>
    </row>
    <row r="78" spans="1:11" ht="11.25">
      <c r="A78" s="343"/>
      <c r="B78" s="328" t="s">
        <v>365</v>
      </c>
      <c r="C78" s="356">
        <v>38</v>
      </c>
      <c r="D78" s="357">
        <v>0.10298102981029811</v>
      </c>
      <c r="E78" s="357">
        <v>0.1046831955922865</v>
      </c>
      <c r="F78" s="343"/>
      <c r="G78" s="326"/>
      <c r="H78" s="326"/>
      <c r="I78" s="326"/>
      <c r="J78" s="326"/>
      <c r="K78" s="329"/>
    </row>
    <row r="79" spans="1:11" ht="11.25">
      <c r="A79" s="343"/>
      <c r="B79" s="328" t="s">
        <v>367</v>
      </c>
      <c r="C79" s="356">
        <v>16</v>
      </c>
      <c r="D79" s="357">
        <v>0.04336043360433604</v>
      </c>
      <c r="E79" s="357">
        <v>0.0440771349862259</v>
      </c>
      <c r="F79" s="343"/>
      <c r="G79" s="326"/>
      <c r="H79" s="326"/>
      <c r="I79" s="326"/>
      <c r="J79" s="326"/>
      <c r="K79" s="329"/>
    </row>
    <row r="80" spans="1:11" ht="11.25">
      <c r="A80" s="360"/>
      <c r="B80" s="361" t="s">
        <v>18</v>
      </c>
      <c r="C80" s="362">
        <v>6</v>
      </c>
      <c r="D80" s="363">
        <v>0.016260162601626018</v>
      </c>
      <c r="E80" s="364" t="s">
        <v>19</v>
      </c>
      <c r="F80" s="343"/>
      <c r="G80" s="326"/>
      <c r="H80" s="326"/>
      <c r="I80" s="326"/>
      <c r="J80" s="326"/>
      <c r="K80" s="329"/>
    </row>
    <row r="81" spans="1:11" ht="11.25">
      <c r="A81" s="365" t="s">
        <v>384</v>
      </c>
      <c r="B81" s="328" t="s">
        <v>362</v>
      </c>
      <c r="C81" s="356"/>
      <c r="D81" s="357"/>
      <c r="E81" s="366"/>
      <c r="F81" s="343"/>
      <c r="G81" s="326"/>
      <c r="H81" s="326"/>
      <c r="I81" s="326"/>
      <c r="J81" s="326"/>
      <c r="K81" s="329"/>
    </row>
    <row r="82" spans="1:11" ht="11.25">
      <c r="A82" s="343"/>
      <c r="B82" s="328" t="s">
        <v>351</v>
      </c>
      <c r="C82" s="356">
        <v>78</v>
      </c>
      <c r="D82" s="357">
        <v>0.21138211382113822</v>
      </c>
      <c r="E82" s="357">
        <v>0.21428571428571427</v>
      </c>
      <c r="F82" s="343"/>
      <c r="G82" s="326"/>
      <c r="H82" s="326"/>
      <c r="I82" s="326"/>
      <c r="J82" s="326"/>
      <c r="K82" s="329"/>
    </row>
    <row r="83" spans="1:11" ht="11.25">
      <c r="A83" s="343"/>
      <c r="B83" s="328" t="s">
        <v>352</v>
      </c>
      <c r="C83" s="356">
        <v>148</v>
      </c>
      <c r="D83" s="357">
        <v>0.4010840108401084</v>
      </c>
      <c r="E83" s="357">
        <v>0.4065934065934066</v>
      </c>
      <c r="F83" s="343"/>
      <c r="G83" s="326"/>
      <c r="H83" s="326"/>
      <c r="I83" s="326"/>
      <c r="J83" s="326"/>
      <c r="K83" s="329"/>
    </row>
    <row r="84" spans="1:11" ht="11.25">
      <c r="A84" s="343"/>
      <c r="B84" s="328" t="s">
        <v>353</v>
      </c>
      <c r="C84" s="356">
        <v>90</v>
      </c>
      <c r="D84" s="357">
        <v>0.24390243902439024</v>
      </c>
      <c r="E84" s="357">
        <v>0.24725274725274726</v>
      </c>
      <c r="F84" s="343"/>
      <c r="G84" s="326"/>
      <c r="H84" s="326"/>
      <c r="I84" s="326"/>
      <c r="J84" s="326"/>
      <c r="K84" s="329"/>
    </row>
    <row r="85" spans="1:11" ht="11.25">
      <c r="A85" s="343"/>
      <c r="B85" s="328" t="s">
        <v>365</v>
      </c>
      <c r="C85" s="356">
        <v>36</v>
      </c>
      <c r="D85" s="357">
        <v>0.0975609756097561</v>
      </c>
      <c r="E85" s="357">
        <v>0.0989010989010989</v>
      </c>
      <c r="F85" s="343"/>
      <c r="G85" s="326"/>
      <c r="H85" s="326"/>
      <c r="I85" s="326"/>
      <c r="J85" s="326"/>
      <c r="K85" s="329"/>
    </row>
    <row r="86" spans="1:11" ht="11.25">
      <c r="A86" s="343"/>
      <c r="B86" s="328" t="s">
        <v>367</v>
      </c>
      <c r="C86" s="356">
        <v>12</v>
      </c>
      <c r="D86" s="357">
        <v>0.032520325203252036</v>
      </c>
      <c r="E86" s="357">
        <v>0.03296703296703297</v>
      </c>
      <c r="F86" s="343"/>
      <c r="G86" s="326"/>
      <c r="H86" s="326"/>
      <c r="I86" s="326"/>
      <c r="J86" s="326"/>
      <c r="K86" s="329"/>
    </row>
    <row r="87" spans="1:11" ht="11.25">
      <c r="A87" s="360"/>
      <c r="B87" s="361" t="s">
        <v>18</v>
      </c>
      <c r="C87" s="362">
        <v>5</v>
      </c>
      <c r="D87" s="363">
        <v>0.013550135501355014</v>
      </c>
      <c r="E87" s="364" t="s">
        <v>19</v>
      </c>
      <c r="F87" s="343"/>
      <c r="G87" s="326"/>
      <c r="H87" s="326"/>
      <c r="I87" s="326"/>
      <c r="J87" s="326"/>
      <c r="K87" s="329"/>
    </row>
    <row r="88" spans="1:11" ht="11.25">
      <c r="A88" s="365" t="s">
        <v>385</v>
      </c>
      <c r="B88" s="328" t="s">
        <v>363</v>
      </c>
      <c r="C88" s="356"/>
      <c r="D88" s="357"/>
      <c r="E88" s="366"/>
      <c r="F88" s="343"/>
      <c r="G88" s="326"/>
      <c r="H88" s="326"/>
      <c r="I88" s="326"/>
      <c r="J88" s="326"/>
      <c r="K88" s="329"/>
    </row>
    <row r="89" spans="1:11" ht="11.25">
      <c r="A89" s="343"/>
      <c r="B89" s="328" t="s">
        <v>351</v>
      </c>
      <c r="C89" s="356">
        <v>68</v>
      </c>
      <c r="D89" s="357">
        <v>0.1842818428184282</v>
      </c>
      <c r="E89" s="357">
        <v>0.18681318681318682</v>
      </c>
      <c r="F89" s="343"/>
      <c r="G89" s="326"/>
      <c r="H89" s="326"/>
      <c r="I89" s="326"/>
      <c r="J89" s="326"/>
      <c r="K89" s="329"/>
    </row>
    <row r="90" spans="1:11" ht="11.25">
      <c r="A90" s="343"/>
      <c r="B90" s="328" t="s">
        <v>352</v>
      </c>
      <c r="C90" s="356">
        <v>161</v>
      </c>
      <c r="D90" s="357">
        <v>0.4363143631436314</v>
      </c>
      <c r="E90" s="357">
        <v>0.4423076923076923</v>
      </c>
      <c r="F90" s="343"/>
      <c r="G90" s="326"/>
      <c r="H90" s="326"/>
      <c r="I90" s="326"/>
      <c r="J90" s="326"/>
      <c r="K90" s="329"/>
    </row>
    <row r="91" spans="1:11" ht="11.25">
      <c r="A91" s="343"/>
      <c r="B91" s="328" t="s">
        <v>353</v>
      </c>
      <c r="C91" s="356">
        <v>85</v>
      </c>
      <c r="D91" s="357">
        <v>0.23035230352303523</v>
      </c>
      <c r="E91" s="357">
        <v>0.23351648351648352</v>
      </c>
      <c r="F91" s="343"/>
      <c r="G91" s="326"/>
      <c r="H91" s="326"/>
      <c r="I91" s="326"/>
      <c r="J91" s="326"/>
      <c r="K91" s="329"/>
    </row>
    <row r="92" spans="1:11" ht="11.25">
      <c r="A92" s="343"/>
      <c r="B92" s="328" t="s">
        <v>365</v>
      </c>
      <c r="C92" s="356">
        <v>39</v>
      </c>
      <c r="D92" s="357">
        <v>0.10569105691056911</v>
      </c>
      <c r="E92" s="357">
        <v>0.10714285714285714</v>
      </c>
      <c r="F92" s="343"/>
      <c r="G92" s="326"/>
      <c r="H92" s="326"/>
      <c r="I92" s="326"/>
      <c r="J92" s="326"/>
      <c r="K92" s="329"/>
    </row>
    <row r="93" spans="1:11" ht="11.25">
      <c r="A93" s="343"/>
      <c r="B93" s="328" t="s">
        <v>367</v>
      </c>
      <c r="C93" s="356">
        <v>11</v>
      </c>
      <c r="D93" s="357">
        <v>0.02981029810298103</v>
      </c>
      <c r="E93" s="357">
        <v>0.03021978021978022</v>
      </c>
      <c r="F93" s="343"/>
      <c r="G93" s="326"/>
      <c r="H93" s="326"/>
      <c r="I93" s="326"/>
      <c r="J93" s="326"/>
      <c r="K93" s="329"/>
    </row>
    <row r="94" spans="1:11" ht="11.25">
      <c r="A94" s="360"/>
      <c r="B94" s="361" t="s">
        <v>18</v>
      </c>
      <c r="C94" s="362">
        <v>5</v>
      </c>
      <c r="D94" s="363">
        <v>0.013550135501355014</v>
      </c>
      <c r="E94" s="364" t="s">
        <v>19</v>
      </c>
      <c r="F94" s="346"/>
      <c r="G94" s="331"/>
      <c r="H94" s="331"/>
      <c r="I94" s="331"/>
      <c r="J94" s="331"/>
      <c r="K94" s="347"/>
    </row>
    <row r="95" spans="1:11" ht="12.75">
      <c r="A95" s="319" t="s">
        <v>206</v>
      </c>
      <c r="B95" s="320"/>
      <c r="C95" s="321"/>
      <c r="D95" s="368"/>
      <c r="E95" s="368"/>
      <c r="F95" s="322"/>
      <c r="G95" s="322"/>
      <c r="H95" s="322"/>
      <c r="I95" s="322"/>
      <c r="J95" s="322"/>
      <c r="K95" s="323" t="s">
        <v>386</v>
      </c>
    </row>
    <row r="96" spans="1:11" ht="12.75">
      <c r="A96" s="325" t="s">
        <v>193</v>
      </c>
      <c r="B96" s="326"/>
      <c r="C96" s="327"/>
      <c r="D96" s="327"/>
      <c r="E96" s="327"/>
      <c r="F96" s="328"/>
      <c r="G96" s="328"/>
      <c r="H96" s="328"/>
      <c r="I96" s="328"/>
      <c r="J96" s="328"/>
      <c r="K96" s="329"/>
    </row>
    <row r="97" spans="1:11" ht="12.75">
      <c r="A97" s="6" t="s">
        <v>346</v>
      </c>
      <c r="B97" s="326"/>
      <c r="C97" s="327"/>
      <c r="D97" s="327"/>
      <c r="E97" s="327"/>
      <c r="F97" s="328"/>
      <c r="G97" s="328"/>
      <c r="H97" s="328"/>
      <c r="I97" s="328"/>
      <c r="J97" s="328"/>
      <c r="K97" s="329"/>
    </row>
    <row r="98" spans="1:15" ht="12.75">
      <c r="A98" s="330" t="s">
        <v>347</v>
      </c>
      <c r="B98" s="331"/>
      <c r="C98" s="331"/>
      <c r="D98" s="331"/>
      <c r="E98" s="331"/>
      <c r="F98" s="331"/>
      <c r="G98" s="331"/>
      <c r="H98" s="332"/>
      <c r="I98" s="332"/>
      <c r="J98" s="332"/>
      <c r="K98" s="333"/>
      <c r="L98" s="334"/>
      <c r="M98" s="335"/>
      <c r="N98" s="334"/>
      <c r="O98" s="334"/>
    </row>
    <row r="99" spans="1:18" ht="11.25">
      <c r="A99" s="336"/>
      <c r="B99" s="337"/>
      <c r="C99" s="336"/>
      <c r="D99" s="338" t="s">
        <v>5</v>
      </c>
      <c r="E99" s="338" t="s">
        <v>5</v>
      </c>
      <c r="F99" s="339"/>
      <c r="G99" s="320"/>
      <c r="H99" s="338"/>
      <c r="I99" s="338"/>
      <c r="J99" s="338"/>
      <c r="K99" s="340"/>
      <c r="L99" s="335"/>
      <c r="M99" s="335"/>
      <c r="N99" s="335"/>
      <c r="O99" s="335"/>
      <c r="P99" s="335"/>
      <c r="Q99" s="335"/>
      <c r="R99" s="335"/>
    </row>
    <row r="100" spans="1:19" ht="12.75">
      <c r="A100" s="341"/>
      <c r="B100" s="342" t="s">
        <v>379</v>
      </c>
      <c r="C100" s="343"/>
      <c r="D100" s="344" t="s">
        <v>7</v>
      </c>
      <c r="E100" s="344" t="s">
        <v>8</v>
      </c>
      <c r="F100" s="343"/>
      <c r="G100" s="326"/>
      <c r="H100" s="344"/>
      <c r="I100" s="344"/>
      <c r="J100" s="344"/>
      <c r="K100" s="345"/>
      <c r="L100" s="335"/>
      <c r="M100" s="335"/>
      <c r="N100" s="335"/>
      <c r="O100" s="335"/>
      <c r="P100" s="335"/>
      <c r="Q100" s="335"/>
      <c r="R100" s="335"/>
      <c r="S100" s="335"/>
    </row>
    <row r="101" spans="1:18" ht="11.25">
      <c r="A101" s="346"/>
      <c r="B101" s="347"/>
      <c r="C101" s="348" t="s">
        <v>9</v>
      </c>
      <c r="D101" s="349" t="s">
        <v>10</v>
      </c>
      <c r="E101" s="349" t="s">
        <v>10</v>
      </c>
      <c r="F101" s="343"/>
      <c r="G101" s="326"/>
      <c r="H101" s="344"/>
      <c r="I101" s="344"/>
      <c r="J101" s="344"/>
      <c r="K101" s="345"/>
      <c r="L101" s="335"/>
      <c r="M101" s="335"/>
      <c r="N101" s="335"/>
      <c r="O101" s="335"/>
      <c r="P101" s="335"/>
      <c r="Q101" s="335"/>
      <c r="R101" s="335"/>
    </row>
    <row r="102" spans="1:11" ht="11.25">
      <c r="A102" s="365" t="s">
        <v>387</v>
      </c>
      <c r="B102" s="328" t="s">
        <v>364</v>
      </c>
      <c r="C102" s="356"/>
      <c r="D102" s="357"/>
      <c r="E102" s="366"/>
      <c r="F102" s="343"/>
      <c r="G102" s="326"/>
      <c r="H102" s="326"/>
      <c r="I102" s="326"/>
      <c r="J102" s="326"/>
      <c r="K102" s="329"/>
    </row>
    <row r="103" spans="1:11" ht="11.25">
      <c r="A103" s="343"/>
      <c r="B103" s="328" t="s">
        <v>351</v>
      </c>
      <c r="C103" s="356">
        <v>58</v>
      </c>
      <c r="D103" s="357">
        <v>0.15718157181571815</v>
      </c>
      <c r="E103" s="357">
        <v>0.15977961432506887</v>
      </c>
      <c r="F103" s="343"/>
      <c r="G103" s="326"/>
      <c r="H103" s="326"/>
      <c r="I103" s="326"/>
      <c r="J103" s="326"/>
      <c r="K103" s="329"/>
    </row>
    <row r="104" spans="1:11" ht="11.25">
      <c r="A104" s="343"/>
      <c r="B104" s="328" t="s">
        <v>352</v>
      </c>
      <c r="C104" s="356">
        <v>125</v>
      </c>
      <c r="D104" s="357">
        <v>0.33875338753387535</v>
      </c>
      <c r="E104" s="357">
        <v>0.3443526170798898</v>
      </c>
      <c r="F104" s="343"/>
      <c r="G104" s="326"/>
      <c r="H104" s="326"/>
      <c r="I104" s="326"/>
      <c r="J104" s="326"/>
      <c r="K104" s="329"/>
    </row>
    <row r="105" spans="1:11" ht="11.25">
      <c r="A105" s="343"/>
      <c r="B105" s="328" t="s">
        <v>353</v>
      </c>
      <c r="C105" s="356">
        <v>113</v>
      </c>
      <c r="D105" s="357">
        <v>0.3062330623306233</v>
      </c>
      <c r="E105" s="357">
        <v>0.31129476584022037</v>
      </c>
      <c r="F105" s="343"/>
      <c r="G105" s="326"/>
      <c r="H105" s="326"/>
      <c r="I105" s="326"/>
      <c r="J105" s="326"/>
      <c r="K105" s="329"/>
    </row>
    <row r="106" spans="1:11" ht="11.25">
      <c r="A106" s="343"/>
      <c r="B106" s="328" t="s">
        <v>365</v>
      </c>
      <c r="C106" s="356">
        <v>51</v>
      </c>
      <c r="D106" s="357">
        <v>0.13821138211382114</v>
      </c>
      <c r="E106" s="357">
        <v>0.14049586776859505</v>
      </c>
      <c r="F106" s="343"/>
      <c r="G106" s="326"/>
      <c r="H106" s="326"/>
      <c r="I106" s="326"/>
      <c r="J106" s="326"/>
      <c r="K106" s="329"/>
    </row>
    <row r="107" spans="1:11" ht="11.25">
      <c r="A107" s="343"/>
      <c r="B107" s="328" t="s">
        <v>367</v>
      </c>
      <c r="C107" s="356">
        <v>16</v>
      </c>
      <c r="D107" s="357">
        <v>0.04336043360433604</v>
      </c>
      <c r="E107" s="357">
        <v>0.0440771349862259</v>
      </c>
      <c r="F107" s="343"/>
      <c r="G107" s="326"/>
      <c r="H107" s="326"/>
      <c r="I107" s="326"/>
      <c r="J107" s="326"/>
      <c r="K107" s="329"/>
    </row>
    <row r="108" spans="1:11" ht="11.25">
      <c r="A108" s="346"/>
      <c r="B108" s="332" t="s">
        <v>18</v>
      </c>
      <c r="C108" s="369">
        <v>6</v>
      </c>
      <c r="D108" s="370">
        <v>0.016260162601626018</v>
      </c>
      <c r="E108" s="371" t="s">
        <v>19</v>
      </c>
      <c r="F108" s="343"/>
      <c r="G108" s="326"/>
      <c r="H108" s="326"/>
      <c r="I108" s="326"/>
      <c r="J108" s="326"/>
      <c r="K108" s="329"/>
    </row>
    <row r="109" spans="1:11" ht="11.25">
      <c r="A109" s="372" t="s">
        <v>388</v>
      </c>
      <c r="B109" s="373" t="s">
        <v>389</v>
      </c>
      <c r="C109" s="336"/>
      <c r="D109" s="374"/>
      <c r="E109" s="338"/>
      <c r="F109" s="343"/>
      <c r="G109" s="326"/>
      <c r="H109" s="326"/>
      <c r="I109" s="326"/>
      <c r="J109" s="326"/>
      <c r="K109" s="329"/>
    </row>
    <row r="110" spans="1:11" ht="11.25">
      <c r="A110" s="343"/>
      <c r="B110" s="375" t="s">
        <v>390</v>
      </c>
      <c r="C110" s="356">
        <v>52</v>
      </c>
      <c r="D110" s="357">
        <v>0.14092140921409213</v>
      </c>
      <c r="E110" s="357">
        <v>0.14246575342465753</v>
      </c>
      <c r="F110" s="343"/>
      <c r="G110" s="326"/>
      <c r="H110" s="326"/>
      <c r="I110" s="326"/>
      <c r="J110" s="326"/>
      <c r="K110" s="329"/>
    </row>
    <row r="111" spans="1:11" ht="11.25">
      <c r="A111" s="343"/>
      <c r="B111" s="375" t="s">
        <v>391</v>
      </c>
      <c r="C111" s="356">
        <v>201</v>
      </c>
      <c r="D111" s="357">
        <v>0.5447154471544715</v>
      </c>
      <c r="E111" s="357">
        <v>0.5506849315068493</v>
      </c>
      <c r="F111" s="343"/>
      <c r="G111" s="326"/>
      <c r="H111" s="326"/>
      <c r="I111" s="326"/>
      <c r="J111" s="326"/>
      <c r="K111" s="329"/>
    </row>
    <row r="112" spans="1:11" ht="11.25">
      <c r="A112" s="343"/>
      <c r="B112" s="375" t="s">
        <v>392</v>
      </c>
      <c r="C112" s="356">
        <v>87</v>
      </c>
      <c r="D112" s="357">
        <v>0.23577235772357724</v>
      </c>
      <c r="E112" s="357">
        <v>0.23835616438356164</v>
      </c>
      <c r="F112" s="343"/>
      <c r="G112" s="326"/>
      <c r="H112" s="326"/>
      <c r="I112" s="326"/>
      <c r="J112" s="326"/>
      <c r="K112" s="329"/>
    </row>
    <row r="113" spans="1:11" ht="11.25">
      <c r="A113" s="343"/>
      <c r="B113" s="375" t="s">
        <v>393</v>
      </c>
      <c r="C113" s="356">
        <v>20</v>
      </c>
      <c r="D113" s="357">
        <v>0.05420054200542006</v>
      </c>
      <c r="E113" s="357">
        <v>0.0547945205479452</v>
      </c>
      <c r="F113" s="343"/>
      <c r="G113" s="326"/>
      <c r="H113" s="326"/>
      <c r="I113" s="326"/>
      <c r="J113" s="326"/>
      <c r="K113" s="329"/>
    </row>
    <row r="114" spans="1:11" ht="11.25">
      <c r="A114" s="343"/>
      <c r="B114" s="375" t="s">
        <v>394</v>
      </c>
      <c r="C114" s="356">
        <v>5</v>
      </c>
      <c r="D114" s="357">
        <v>0.013550135501355014</v>
      </c>
      <c r="E114" s="357">
        <v>0.0136986301369863</v>
      </c>
      <c r="F114" s="343"/>
      <c r="G114" s="326"/>
      <c r="H114" s="326"/>
      <c r="I114" s="326"/>
      <c r="J114" s="326"/>
      <c r="K114" s="329"/>
    </row>
    <row r="115" spans="1:11" ht="11.25">
      <c r="A115" s="346"/>
      <c r="B115" s="333" t="s">
        <v>18</v>
      </c>
      <c r="C115" s="369">
        <v>4</v>
      </c>
      <c r="D115" s="370">
        <v>0.01084010840108401</v>
      </c>
      <c r="E115" s="349" t="s">
        <v>19</v>
      </c>
      <c r="F115" s="343"/>
      <c r="G115" s="326"/>
      <c r="H115" s="326"/>
      <c r="I115" s="326"/>
      <c r="J115" s="326"/>
      <c r="K115" s="329"/>
    </row>
    <row r="116" spans="1:11" ht="11.25">
      <c r="A116" s="372" t="s">
        <v>395</v>
      </c>
      <c r="B116" s="373" t="s">
        <v>396</v>
      </c>
      <c r="C116" s="336"/>
      <c r="D116" s="374"/>
      <c r="E116" s="376"/>
      <c r="F116" s="343"/>
      <c r="G116" s="326"/>
      <c r="H116" s="326"/>
      <c r="I116" s="326"/>
      <c r="J116" s="326"/>
      <c r="K116" s="329"/>
    </row>
    <row r="117" spans="1:11" ht="11.25">
      <c r="A117" s="358" t="s">
        <v>349</v>
      </c>
      <c r="B117" s="375" t="s">
        <v>397</v>
      </c>
      <c r="C117" s="356"/>
      <c r="D117" s="357"/>
      <c r="E117" s="344"/>
      <c r="F117" s="343"/>
      <c r="G117" s="326"/>
      <c r="H117" s="326"/>
      <c r="I117" s="326"/>
      <c r="J117" s="326"/>
      <c r="K117" s="329"/>
    </row>
    <row r="118" spans="1:17" ht="11.25">
      <c r="A118" s="343"/>
      <c r="B118" s="375" t="s">
        <v>398</v>
      </c>
      <c r="C118" s="356">
        <v>188</v>
      </c>
      <c r="D118" s="357">
        <v>0.5094850948509485</v>
      </c>
      <c r="E118" s="357">
        <v>0.5136612021857924</v>
      </c>
      <c r="F118" s="343"/>
      <c r="G118" s="326"/>
      <c r="H118" s="326"/>
      <c r="I118" s="326"/>
      <c r="J118" s="326"/>
      <c r="K118" s="329"/>
      <c r="O118" s="324" t="s">
        <v>397</v>
      </c>
      <c r="P118" s="324" t="s">
        <v>399</v>
      </c>
      <c r="Q118" s="324" t="s">
        <v>400</v>
      </c>
    </row>
    <row r="119" spans="1:17" ht="11.25">
      <c r="A119" s="343"/>
      <c r="B119" s="375" t="s">
        <v>401</v>
      </c>
      <c r="C119" s="356">
        <v>120</v>
      </c>
      <c r="D119" s="357">
        <v>0.3252032520325203</v>
      </c>
      <c r="E119" s="357">
        <v>0.32786885245901637</v>
      </c>
      <c r="F119" s="343"/>
      <c r="G119" s="326"/>
      <c r="H119" s="326"/>
      <c r="I119" s="326"/>
      <c r="J119" s="326"/>
      <c r="K119" s="329"/>
      <c r="N119" s="375" t="s">
        <v>398</v>
      </c>
      <c r="O119" s="357">
        <f>E118</f>
        <v>0.5136612021857924</v>
      </c>
      <c r="P119" s="359">
        <f>E124</f>
        <v>0.3005464480874317</v>
      </c>
      <c r="Q119" s="359">
        <f>E130</f>
        <v>0.6693989071038251</v>
      </c>
    </row>
    <row r="120" spans="1:17" ht="11.25">
      <c r="A120" s="343"/>
      <c r="B120" s="375" t="s">
        <v>402</v>
      </c>
      <c r="C120" s="356">
        <v>41</v>
      </c>
      <c r="D120" s="357">
        <v>0.1111111111111111</v>
      </c>
      <c r="E120" s="357">
        <v>0.11202185792349727</v>
      </c>
      <c r="F120" s="343"/>
      <c r="G120" s="326"/>
      <c r="H120" s="326"/>
      <c r="I120" s="326"/>
      <c r="J120" s="326"/>
      <c r="K120" s="329"/>
      <c r="N120" s="375" t="s">
        <v>401</v>
      </c>
      <c r="O120" s="357">
        <f>E119</f>
        <v>0.32786885245901637</v>
      </c>
      <c r="P120" s="359">
        <f>E125</f>
        <v>0.36065573770491804</v>
      </c>
      <c r="Q120" s="359">
        <f>E131</f>
        <v>0.21584699453551912</v>
      </c>
    </row>
    <row r="121" spans="1:17" ht="11.25">
      <c r="A121" s="343"/>
      <c r="B121" s="328" t="s">
        <v>403</v>
      </c>
      <c r="C121" s="356">
        <v>17</v>
      </c>
      <c r="D121" s="357">
        <v>0.04607046070460705</v>
      </c>
      <c r="E121" s="357">
        <v>0.04644808743169399</v>
      </c>
      <c r="F121" s="343"/>
      <c r="G121" s="326"/>
      <c r="H121" s="326"/>
      <c r="I121" s="326"/>
      <c r="J121" s="326"/>
      <c r="K121" s="329"/>
      <c r="N121" s="375" t="s">
        <v>402</v>
      </c>
      <c r="O121" s="357">
        <f>E120</f>
        <v>0.11202185792349727</v>
      </c>
      <c r="P121" s="359">
        <f>E126</f>
        <v>0.24043715846994534</v>
      </c>
      <c r="Q121" s="359">
        <f>E132</f>
        <v>0.07377049180327869</v>
      </c>
    </row>
    <row r="122" spans="1:17" ht="11.25">
      <c r="A122" s="360"/>
      <c r="B122" s="361" t="s">
        <v>18</v>
      </c>
      <c r="C122" s="362">
        <v>3</v>
      </c>
      <c r="D122" s="363">
        <v>0.008130081300813009</v>
      </c>
      <c r="E122" s="364" t="s">
        <v>19</v>
      </c>
      <c r="F122" s="343"/>
      <c r="G122" s="326"/>
      <c r="H122" s="326"/>
      <c r="I122" s="326"/>
      <c r="J122" s="326"/>
      <c r="K122" s="329"/>
      <c r="N122" s="328" t="s">
        <v>403</v>
      </c>
      <c r="O122" s="357">
        <f>E121</f>
        <v>0.04644808743169399</v>
      </c>
      <c r="P122" s="359">
        <f>E127</f>
        <v>0.09836065573770492</v>
      </c>
      <c r="Q122" s="359">
        <f>E133</f>
        <v>0.040983606557377046</v>
      </c>
    </row>
    <row r="123" spans="1:11" ht="11.25">
      <c r="A123" s="358" t="s">
        <v>370</v>
      </c>
      <c r="B123" s="375" t="s">
        <v>399</v>
      </c>
      <c r="C123" s="356"/>
      <c r="D123" s="357"/>
      <c r="E123" s="377"/>
      <c r="F123" s="343"/>
      <c r="G123" s="326"/>
      <c r="H123" s="326"/>
      <c r="I123" s="326"/>
      <c r="J123" s="326"/>
      <c r="K123" s="329"/>
    </row>
    <row r="124" spans="1:11" ht="11.25">
      <c r="A124" s="343"/>
      <c r="B124" s="375" t="s">
        <v>398</v>
      </c>
      <c r="C124" s="356">
        <v>110</v>
      </c>
      <c r="D124" s="357">
        <v>0.2981029810298103</v>
      </c>
      <c r="E124" s="357">
        <v>0.3005464480874317</v>
      </c>
      <c r="F124" s="343"/>
      <c r="G124" s="326"/>
      <c r="H124" s="326"/>
      <c r="I124" s="326"/>
      <c r="J124" s="326"/>
      <c r="K124" s="329"/>
    </row>
    <row r="125" spans="1:17" ht="11.25">
      <c r="A125" s="343"/>
      <c r="B125" s="375" t="s">
        <v>401</v>
      </c>
      <c r="C125" s="356">
        <v>132</v>
      </c>
      <c r="D125" s="357">
        <v>0.35772357723577236</v>
      </c>
      <c r="E125" s="357">
        <v>0.36065573770491804</v>
      </c>
      <c r="F125" s="343"/>
      <c r="G125" s="326"/>
      <c r="H125" s="326"/>
      <c r="I125" s="326"/>
      <c r="J125" s="326"/>
      <c r="K125" s="329"/>
      <c r="N125" s="324" t="s">
        <v>404</v>
      </c>
      <c r="O125" s="359">
        <f>SUM(O119:O120)</f>
        <v>0.8415300546448088</v>
      </c>
      <c r="P125" s="359">
        <f>SUM(P119:P120)</f>
        <v>0.6612021857923498</v>
      </c>
      <c r="Q125" s="359">
        <f>SUM(Q119:Q120)</f>
        <v>0.8852459016393442</v>
      </c>
    </row>
    <row r="126" spans="1:11" ht="11.25">
      <c r="A126" s="343"/>
      <c r="B126" s="375" t="s">
        <v>402</v>
      </c>
      <c r="C126" s="356">
        <v>88</v>
      </c>
      <c r="D126" s="357">
        <v>0.23848238482384823</v>
      </c>
      <c r="E126" s="357">
        <v>0.24043715846994534</v>
      </c>
      <c r="F126" s="343"/>
      <c r="G126" s="326"/>
      <c r="H126" s="326"/>
      <c r="I126" s="326"/>
      <c r="J126" s="326"/>
      <c r="K126" s="329"/>
    </row>
    <row r="127" spans="1:11" ht="11.25">
      <c r="A127" s="343"/>
      <c r="B127" s="375" t="s">
        <v>403</v>
      </c>
      <c r="C127" s="356">
        <v>36</v>
      </c>
      <c r="D127" s="357">
        <v>0.0975609756097561</v>
      </c>
      <c r="E127" s="357">
        <v>0.09836065573770492</v>
      </c>
      <c r="F127" s="343"/>
      <c r="G127" s="326"/>
      <c r="H127" s="326"/>
      <c r="I127" s="326"/>
      <c r="J127" s="326"/>
      <c r="K127" s="329"/>
    </row>
    <row r="128" spans="1:11" ht="11.25">
      <c r="A128" s="360"/>
      <c r="B128" s="361" t="s">
        <v>18</v>
      </c>
      <c r="C128" s="362">
        <v>3</v>
      </c>
      <c r="D128" s="363">
        <v>0.008130081300813009</v>
      </c>
      <c r="E128" s="364" t="s">
        <v>19</v>
      </c>
      <c r="F128" s="343"/>
      <c r="G128" s="326"/>
      <c r="H128" s="326"/>
      <c r="I128" s="326"/>
      <c r="J128" s="326"/>
      <c r="K128" s="329"/>
    </row>
    <row r="129" spans="1:11" ht="11.25">
      <c r="A129" s="358" t="s">
        <v>373</v>
      </c>
      <c r="B129" s="375" t="s">
        <v>400</v>
      </c>
      <c r="C129" s="356"/>
      <c r="D129" s="357"/>
      <c r="E129" s="377"/>
      <c r="F129" s="343"/>
      <c r="G129" s="326"/>
      <c r="H129" s="326"/>
      <c r="I129" s="326"/>
      <c r="J129" s="326"/>
      <c r="K129" s="329"/>
    </row>
    <row r="130" spans="1:11" ht="11.25">
      <c r="A130" s="343"/>
      <c r="B130" s="375" t="s">
        <v>398</v>
      </c>
      <c r="C130" s="356">
        <v>245</v>
      </c>
      <c r="D130" s="357">
        <v>0.6639566395663956</v>
      </c>
      <c r="E130" s="357">
        <v>0.6693989071038251</v>
      </c>
      <c r="F130" s="343"/>
      <c r="G130" s="326"/>
      <c r="H130" s="326"/>
      <c r="I130" s="326"/>
      <c r="J130" s="326"/>
      <c r="K130" s="329"/>
    </row>
    <row r="131" spans="1:11" ht="11.25">
      <c r="A131" s="343"/>
      <c r="B131" s="375" t="s">
        <v>401</v>
      </c>
      <c r="C131" s="356">
        <v>79</v>
      </c>
      <c r="D131" s="357">
        <v>0.2140921409214092</v>
      </c>
      <c r="E131" s="357">
        <v>0.21584699453551912</v>
      </c>
      <c r="F131" s="343"/>
      <c r="G131" s="326"/>
      <c r="H131" s="326"/>
      <c r="I131" s="326"/>
      <c r="J131" s="326"/>
      <c r="K131" s="329"/>
    </row>
    <row r="132" spans="1:11" ht="11.25">
      <c r="A132" s="343"/>
      <c r="B132" s="375" t="s">
        <v>402</v>
      </c>
      <c r="C132" s="356">
        <v>27</v>
      </c>
      <c r="D132" s="357">
        <v>0.07317073170731707</v>
      </c>
      <c r="E132" s="357">
        <v>0.07377049180327869</v>
      </c>
      <c r="F132" s="343"/>
      <c r="G132" s="326"/>
      <c r="H132" s="326"/>
      <c r="I132" s="326"/>
      <c r="J132" s="326"/>
      <c r="K132" s="329"/>
    </row>
    <row r="133" spans="1:11" ht="11.25">
      <c r="A133" s="343"/>
      <c r="B133" s="328" t="s">
        <v>403</v>
      </c>
      <c r="C133" s="356">
        <v>15</v>
      </c>
      <c r="D133" s="357">
        <v>0.04065040650406504</v>
      </c>
      <c r="E133" s="357">
        <v>0.040983606557377046</v>
      </c>
      <c r="F133" s="343"/>
      <c r="G133" s="326"/>
      <c r="H133" s="326"/>
      <c r="I133" s="326"/>
      <c r="J133" s="326"/>
      <c r="K133" s="329"/>
    </row>
    <row r="134" spans="1:11" ht="11.25">
      <c r="A134" s="343"/>
      <c r="B134" s="361" t="s">
        <v>18</v>
      </c>
      <c r="C134" s="369">
        <v>3</v>
      </c>
      <c r="D134" s="370">
        <v>0.008130081300813009</v>
      </c>
      <c r="E134" s="364" t="s">
        <v>19</v>
      </c>
      <c r="F134" s="343"/>
      <c r="G134" s="326"/>
      <c r="H134" s="326"/>
      <c r="I134" s="326"/>
      <c r="J134" s="326"/>
      <c r="K134" s="329"/>
    </row>
    <row r="135" spans="1:11" ht="11.25">
      <c r="A135" s="372" t="s">
        <v>337</v>
      </c>
      <c r="B135" s="373" t="s">
        <v>338</v>
      </c>
      <c r="C135" s="322" t="s">
        <v>51</v>
      </c>
      <c r="D135" s="374"/>
      <c r="E135" s="376"/>
      <c r="F135" s="343"/>
      <c r="G135" s="326"/>
      <c r="H135" s="326"/>
      <c r="I135" s="326"/>
      <c r="J135" s="326"/>
      <c r="K135" s="329"/>
    </row>
    <row r="136" spans="1:11" ht="11.25">
      <c r="A136" s="343"/>
      <c r="B136" s="378" t="s">
        <v>339</v>
      </c>
      <c r="C136" s="328"/>
      <c r="D136" s="357"/>
      <c r="E136" s="344"/>
      <c r="F136" s="343"/>
      <c r="G136" s="326"/>
      <c r="H136" s="326"/>
      <c r="I136" s="326"/>
      <c r="J136" s="326"/>
      <c r="K136" s="329"/>
    </row>
    <row r="137" spans="1:11" ht="11.25">
      <c r="A137" s="343"/>
      <c r="B137" s="375" t="s">
        <v>340</v>
      </c>
      <c r="C137" s="328">
        <v>53</v>
      </c>
      <c r="D137" s="357">
        <v>0.14363143631436315</v>
      </c>
      <c r="E137" s="357">
        <v>0.14520547945205478</v>
      </c>
      <c r="F137" s="343"/>
      <c r="G137" s="326"/>
      <c r="H137" s="326"/>
      <c r="I137" s="326"/>
      <c r="J137" s="326"/>
      <c r="K137" s="329"/>
    </row>
    <row r="138" spans="1:11" ht="11.25">
      <c r="A138" s="343"/>
      <c r="B138" s="375" t="s">
        <v>341</v>
      </c>
      <c r="C138" s="328">
        <v>128</v>
      </c>
      <c r="D138" s="357">
        <v>0.34688346883468835</v>
      </c>
      <c r="E138" s="357">
        <v>0.3506849315068493</v>
      </c>
      <c r="F138" s="343"/>
      <c r="G138" s="326"/>
      <c r="H138" s="326"/>
      <c r="I138" s="326"/>
      <c r="J138" s="326"/>
      <c r="K138" s="329"/>
    </row>
    <row r="139" spans="1:11" ht="11.25">
      <c r="A139" s="343"/>
      <c r="B139" s="375" t="s">
        <v>342</v>
      </c>
      <c r="C139" s="328">
        <v>161</v>
      </c>
      <c r="D139" s="357">
        <v>0.4363143631436314</v>
      </c>
      <c r="E139" s="357">
        <v>0.4410958904109589</v>
      </c>
      <c r="F139" s="343"/>
      <c r="G139" s="326"/>
      <c r="H139" s="326"/>
      <c r="I139" s="326"/>
      <c r="J139" s="326"/>
      <c r="K139" s="329"/>
    </row>
    <row r="140" spans="1:11" ht="11.25">
      <c r="A140" s="343"/>
      <c r="B140" s="375" t="s">
        <v>343</v>
      </c>
      <c r="C140" s="328">
        <v>20</v>
      </c>
      <c r="D140" s="357">
        <v>0.05420054200542006</v>
      </c>
      <c r="E140" s="357">
        <v>0.0547945205479452</v>
      </c>
      <c r="F140" s="343"/>
      <c r="G140" s="326"/>
      <c r="H140" s="326"/>
      <c r="I140" s="326"/>
      <c r="J140" s="326"/>
      <c r="K140" s="329"/>
    </row>
    <row r="141" spans="1:11" ht="11.25">
      <c r="A141" s="343"/>
      <c r="B141" s="375" t="s">
        <v>344</v>
      </c>
      <c r="C141" s="328">
        <v>3</v>
      </c>
      <c r="D141" s="357">
        <v>0.008130081300813009</v>
      </c>
      <c r="E141" s="357">
        <v>0.00821917808219178</v>
      </c>
      <c r="F141" s="343"/>
      <c r="G141" s="326"/>
      <c r="H141" s="326"/>
      <c r="I141" s="326"/>
      <c r="J141" s="326"/>
      <c r="K141" s="329"/>
    </row>
    <row r="142" spans="1:11" ht="11.25">
      <c r="A142" s="346"/>
      <c r="B142" s="333" t="s">
        <v>18</v>
      </c>
      <c r="C142" s="332">
        <v>4</v>
      </c>
      <c r="D142" s="370">
        <v>0.01084010840108401</v>
      </c>
      <c r="E142" s="349" t="s">
        <v>19</v>
      </c>
      <c r="F142" s="346"/>
      <c r="G142" s="331"/>
      <c r="H142" s="331"/>
      <c r="I142" s="331"/>
      <c r="J142" s="331"/>
      <c r="K142" s="347"/>
    </row>
    <row r="143" spans="1:11" ht="12.75">
      <c r="A143" s="319" t="s">
        <v>206</v>
      </c>
      <c r="B143" s="320"/>
      <c r="C143" s="321"/>
      <c r="D143" s="368"/>
      <c r="E143" s="368"/>
      <c r="F143" s="322"/>
      <c r="G143" s="322"/>
      <c r="H143" s="322"/>
      <c r="I143" s="322"/>
      <c r="J143" s="322"/>
      <c r="K143" s="323" t="s">
        <v>405</v>
      </c>
    </row>
    <row r="144" spans="1:11" ht="12.75">
      <c r="A144" s="325" t="s">
        <v>193</v>
      </c>
      <c r="B144" s="326"/>
      <c r="C144" s="327"/>
      <c r="D144" s="327"/>
      <c r="E144" s="327"/>
      <c r="F144" s="328"/>
      <c r="G144" s="328"/>
      <c r="H144" s="328"/>
      <c r="I144" s="328"/>
      <c r="J144" s="328"/>
      <c r="K144" s="329"/>
    </row>
    <row r="145" spans="1:11" ht="12.75">
      <c r="A145" s="6" t="s">
        <v>346</v>
      </c>
      <c r="B145" s="326"/>
      <c r="C145" s="327"/>
      <c r="D145" s="327"/>
      <c r="E145" s="327"/>
      <c r="F145" s="328"/>
      <c r="G145" s="328"/>
      <c r="H145" s="328"/>
      <c r="I145" s="328"/>
      <c r="J145" s="328"/>
      <c r="K145" s="329"/>
    </row>
    <row r="146" spans="1:15" ht="12.75">
      <c r="A146" s="330" t="s">
        <v>347</v>
      </c>
      <c r="B146" s="331"/>
      <c r="C146" s="331"/>
      <c r="D146" s="331"/>
      <c r="E146" s="331"/>
      <c r="F146" s="331"/>
      <c r="G146" s="331"/>
      <c r="H146" s="332"/>
      <c r="I146" s="332"/>
      <c r="J146" s="332"/>
      <c r="K146" s="333"/>
      <c r="L146" s="334"/>
      <c r="M146" s="335"/>
      <c r="N146" s="334"/>
      <c r="O146" s="334"/>
    </row>
    <row r="147" spans="1:18" ht="9.75" customHeight="1">
      <c r="A147" s="336"/>
      <c r="B147" s="337"/>
      <c r="C147" s="336"/>
      <c r="D147" s="338" t="s">
        <v>5</v>
      </c>
      <c r="E147" s="340" t="s">
        <v>5</v>
      </c>
      <c r="F147" s="339"/>
      <c r="G147" s="320"/>
      <c r="H147" s="338"/>
      <c r="I147" s="338"/>
      <c r="J147" s="338"/>
      <c r="K147" s="340"/>
      <c r="L147" s="335"/>
      <c r="M147" s="335"/>
      <c r="N147" s="335"/>
      <c r="O147" s="335"/>
      <c r="P147" s="335"/>
      <c r="Q147" s="335"/>
      <c r="R147" s="335"/>
    </row>
    <row r="148" spans="1:19" ht="11.25" customHeight="1">
      <c r="A148" s="341"/>
      <c r="B148" s="342" t="s">
        <v>379</v>
      </c>
      <c r="C148" s="343"/>
      <c r="D148" s="344" t="s">
        <v>7</v>
      </c>
      <c r="E148" s="345" t="s">
        <v>8</v>
      </c>
      <c r="F148" s="343"/>
      <c r="G148" s="326"/>
      <c r="H148" s="344"/>
      <c r="I148" s="344"/>
      <c r="J148" s="344"/>
      <c r="K148" s="345"/>
      <c r="L148" s="335"/>
      <c r="M148" s="335"/>
      <c r="N148" s="335"/>
      <c r="O148" s="335"/>
      <c r="P148" s="335"/>
      <c r="Q148" s="335"/>
      <c r="R148" s="335"/>
      <c r="S148" s="335"/>
    </row>
    <row r="149" spans="1:22" ht="9.75" customHeight="1">
      <c r="A149" s="346"/>
      <c r="B149" s="347"/>
      <c r="C149" s="348" t="s">
        <v>9</v>
      </c>
      <c r="D149" s="349" t="s">
        <v>10</v>
      </c>
      <c r="E149" s="371" t="s">
        <v>10</v>
      </c>
      <c r="F149" s="343"/>
      <c r="G149" s="326"/>
      <c r="H149" s="344"/>
      <c r="I149" s="344"/>
      <c r="J149" s="344"/>
      <c r="K149" s="345"/>
      <c r="L149" s="335"/>
      <c r="M149" s="335"/>
      <c r="N149" s="335"/>
      <c r="O149" s="375" t="s">
        <v>406</v>
      </c>
      <c r="P149" s="375" t="s">
        <v>407</v>
      </c>
      <c r="Q149" s="375" t="s">
        <v>408</v>
      </c>
      <c r="R149" s="375" t="s">
        <v>409</v>
      </c>
      <c r="S149" s="375" t="s">
        <v>410</v>
      </c>
      <c r="T149" s="375" t="s">
        <v>411</v>
      </c>
      <c r="U149" s="375" t="s">
        <v>412</v>
      </c>
      <c r="V149" s="375" t="s">
        <v>413</v>
      </c>
    </row>
    <row r="150" spans="1:22" ht="11.25">
      <c r="A150" s="372" t="s">
        <v>414</v>
      </c>
      <c r="B150" s="373" t="s">
        <v>415</v>
      </c>
      <c r="C150" s="322"/>
      <c r="D150" s="374"/>
      <c r="E150" s="379"/>
      <c r="F150" s="343"/>
      <c r="G150" s="326"/>
      <c r="H150" s="326"/>
      <c r="I150" s="326"/>
      <c r="J150" s="326"/>
      <c r="K150" s="329"/>
      <c r="N150" s="375" t="s">
        <v>416</v>
      </c>
      <c r="O150" s="359">
        <f>E152</f>
        <v>0.3131868131868132</v>
      </c>
      <c r="P150" s="359">
        <f>E157</f>
        <v>0.19398907103825136</v>
      </c>
      <c r="Q150" s="359">
        <f>E162</f>
        <v>0.36885245901639346</v>
      </c>
      <c r="R150" s="359">
        <f>E167</f>
        <v>0.26975476839237056</v>
      </c>
      <c r="S150" s="359">
        <f>E172</f>
        <v>0.34615384615384615</v>
      </c>
      <c r="T150" s="359">
        <f>E177</f>
        <v>0.09863013698630137</v>
      </c>
      <c r="U150" s="359">
        <f>E182</f>
        <v>0.3041095890410959</v>
      </c>
      <c r="V150" s="359">
        <f>E192</f>
        <v>0.5846994535519126</v>
      </c>
    </row>
    <row r="151" spans="1:22" ht="11.25">
      <c r="A151" s="358" t="s">
        <v>349</v>
      </c>
      <c r="B151" s="375" t="s">
        <v>406</v>
      </c>
      <c r="C151" s="328"/>
      <c r="D151" s="357"/>
      <c r="E151" s="345"/>
      <c r="F151" s="343"/>
      <c r="G151" s="326"/>
      <c r="H151" s="326"/>
      <c r="I151" s="326"/>
      <c r="J151" s="326"/>
      <c r="K151" s="329"/>
      <c r="N151" s="375" t="s">
        <v>417</v>
      </c>
      <c r="O151" s="359">
        <f>E153</f>
        <v>0.5137362637362637</v>
      </c>
      <c r="P151" s="359">
        <f>E158</f>
        <v>0.46174863387978143</v>
      </c>
      <c r="Q151" s="359">
        <f>E163</f>
        <v>0.4180327868852459</v>
      </c>
      <c r="R151" s="359">
        <f>E168</f>
        <v>0.43869209809264303</v>
      </c>
      <c r="S151" s="359">
        <f>E173</f>
        <v>0.4423076923076923</v>
      </c>
      <c r="T151" s="359">
        <f>E178</f>
        <v>0.18904109589041096</v>
      </c>
      <c r="U151" s="359">
        <f>E183</f>
        <v>0.3041095890410959</v>
      </c>
      <c r="V151" s="359">
        <f>E193</f>
        <v>0.319672131147541</v>
      </c>
    </row>
    <row r="152" spans="1:22" ht="11.25">
      <c r="A152" s="343"/>
      <c r="B152" s="375" t="s">
        <v>416</v>
      </c>
      <c r="C152" s="328">
        <v>114</v>
      </c>
      <c r="D152" s="357">
        <v>0.3089430894308943</v>
      </c>
      <c r="E152" s="380">
        <v>0.3131868131868132</v>
      </c>
      <c r="F152" s="343"/>
      <c r="G152" s="326"/>
      <c r="H152" s="326"/>
      <c r="I152" s="326"/>
      <c r="J152" s="326"/>
      <c r="K152" s="329"/>
      <c r="N152" s="375" t="s">
        <v>418</v>
      </c>
      <c r="O152" s="359">
        <f>E154</f>
        <v>0.17307692307692307</v>
      </c>
      <c r="P152" s="359">
        <f>E159</f>
        <v>0.3442622950819672</v>
      </c>
      <c r="Q152" s="359">
        <f>E164</f>
        <v>0.21311475409836064</v>
      </c>
      <c r="R152" s="359">
        <f>E169</f>
        <v>0.29155313351498635</v>
      </c>
      <c r="S152" s="359">
        <f>E174</f>
        <v>0.21153846153846154</v>
      </c>
      <c r="T152" s="359">
        <f>E179</f>
        <v>0.7123287671232876</v>
      </c>
      <c r="U152" s="359">
        <f>E184</f>
        <v>0.3917808219178082</v>
      </c>
      <c r="V152" s="359">
        <f>E194</f>
        <v>0.09562841530054644</v>
      </c>
    </row>
    <row r="153" spans="1:18" ht="11.25">
      <c r="A153" s="343"/>
      <c r="B153" s="375" t="s">
        <v>417</v>
      </c>
      <c r="C153" s="328">
        <v>187</v>
      </c>
      <c r="D153" s="357">
        <v>0.5067750677506775</v>
      </c>
      <c r="E153" s="380">
        <v>0.5137362637362637</v>
      </c>
      <c r="F153" s="343"/>
      <c r="G153" s="326"/>
      <c r="H153" s="326"/>
      <c r="I153" s="326"/>
      <c r="J153" s="326"/>
      <c r="K153" s="329"/>
      <c r="N153" s="381" t="s">
        <v>18</v>
      </c>
      <c r="O153" s="359" t="str">
        <f>E155</f>
        <v>--  </v>
      </c>
      <c r="Q153" s="359" t="str">
        <f>E165</f>
        <v>--  </v>
      </c>
      <c r="R153" s="359" t="str">
        <f>E170</f>
        <v>--  </v>
      </c>
    </row>
    <row r="154" spans="1:16" ht="11.25">
      <c r="A154" s="343"/>
      <c r="B154" s="375" t="s">
        <v>418</v>
      </c>
      <c r="C154" s="328">
        <v>63</v>
      </c>
      <c r="D154" s="357">
        <v>0.17073170731707318</v>
      </c>
      <c r="E154" s="380">
        <v>0.17307692307692307</v>
      </c>
      <c r="F154" s="343"/>
      <c r="G154" s="326"/>
      <c r="H154" s="326"/>
      <c r="I154" s="326"/>
      <c r="J154" s="326"/>
      <c r="K154" s="329"/>
      <c r="P154" s="359" t="str">
        <f>E160</f>
        <v>--  </v>
      </c>
    </row>
    <row r="155" spans="1:11" ht="11.25">
      <c r="A155" s="360"/>
      <c r="B155" s="381" t="s">
        <v>18</v>
      </c>
      <c r="C155" s="361">
        <v>5</v>
      </c>
      <c r="D155" s="363">
        <v>0.013550135501355014</v>
      </c>
      <c r="E155" s="382" t="s">
        <v>19</v>
      </c>
      <c r="F155" s="343"/>
      <c r="G155" s="326"/>
      <c r="H155" s="326"/>
      <c r="I155" s="326"/>
      <c r="J155" s="326"/>
      <c r="K155" s="329"/>
    </row>
    <row r="156" spans="1:11" ht="11.25">
      <c r="A156" s="358" t="s">
        <v>370</v>
      </c>
      <c r="B156" s="375" t="s">
        <v>407</v>
      </c>
      <c r="C156" s="328"/>
      <c r="D156" s="357"/>
      <c r="E156" s="383"/>
      <c r="F156" s="343"/>
      <c r="G156" s="326"/>
      <c r="H156" s="326"/>
      <c r="I156" s="326"/>
      <c r="J156" s="326"/>
      <c r="K156" s="329"/>
    </row>
    <row r="157" spans="1:11" ht="11.25">
      <c r="A157" s="343"/>
      <c r="B157" s="375" t="s">
        <v>416</v>
      </c>
      <c r="C157" s="328">
        <v>71</v>
      </c>
      <c r="D157" s="357">
        <v>0.19241192411924118</v>
      </c>
      <c r="E157" s="380">
        <v>0.19398907103825136</v>
      </c>
      <c r="F157" s="343"/>
      <c r="G157" s="326"/>
      <c r="H157" s="326"/>
      <c r="I157" s="326"/>
      <c r="J157" s="326"/>
      <c r="K157" s="329"/>
    </row>
    <row r="158" spans="1:22" ht="11.25">
      <c r="A158" s="343"/>
      <c r="B158" s="375" t="s">
        <v>417</v>
      </c>
      <c r="C158" s="328">
        <v>169</v>
      </c>
      <c r="D158" s="357">
        <v>0.45799457994579945</v>
      </c>
      <c r="E158" s="380">
        <v>0.46174863387978143</v>
      </c>
      <c r="F158" s="343"/>
      <c r="G158" s="326"/>
      <c r="H158" s="326"/>
      <c r="I158" s="326"/>
      <c r="J158" s="326"/>
      <c r="K158" s="329"/>
      <c r="N158" s="324" t="s">
        <v>419</v>
      </c>
      <c r="O158" s="359">
        <f aca="true" t="shared" si="1" ref="O158:V158">SUM(O150:O151)</f>
        <v>0.8269230769230769</v>
      </c>
      <c r="P158" s="359">
        <f t="shared" si="1"/>
        <v>0.6557377049180328</v>
      </c>
      <c r="Q158" s="359">
        <f t="shared" si="1"/>
        <v>0.7868852459016393</v>
      </c>
      <c r="R158" s="359">
        <f t="shared" si="1"/>
        <v>0.7084468664850136</v>
      </c>
      <c r="S158" s="359">
        <f t="shared" si="1"/>
        <v>0.7884615384615384</v>
      </c>
      <c r="T158" s="359">
        <f t="shared" si="1"/>
        <v>0.2876712328767123</v>
      </c>
      <c r="U158" s="359">
        <f t="shared" si="1"/>
        <v>0.6082191780821918</v>
      </c>
      <c r="V158" s="359">
        <f t="shared" si="1"/>
        <v>0.9043715846994536</v>
      </c>
    </row>
    <row r="159" spans="1:11" ht="11.25">
      <c r="A159" s="343"/>
      <c r="B159" s="375" t="s">
        <v>418</v>
      </c>
      <c r="C159" s="328">
        <v>126</v>
      </c>
      <c r="D159" s="357">
        <v>0.34146341463414637</v>
      </c>
      <c r="E159" s="380">
        <v>0.3442622950819672</v>
      </c>
      <c r="F159" s="343"/>
      <c r="G159" s="326"/>
      <c r="H159" s="326"/>
      <c r="I159" s="326"/>
      <c r="J159" s="326"/>
      <c r="K159" s="329"/>
    </row>
    <row r="160" spans="1:11" ht="11.25">
      <c r="A160" s="360"/>
      <c r="B160" s="381" t="s">
        <v>18</v>
      </c>
      <c r="C160" s="361">
        <v>3</v>
      </c>
      <c r="D160" s="363">
        <v>0.008130081300813009</v>
      </c>
      <c r="E160" s="382" t="s">
        <v>19</v>
      </c>
      <c r="F160" s="343"/>
      <c r="G160" s="326"/>
      <c r="H160" s="326"/>
      <c r="I160" s="326"/>
      <c r="J160" s="326"/>
      <c r="K160" s="329"/>
    </row>
    <row r="161" spans="1:11" ht="11.25">
      <c r="A161" s="358" t="s">
        <v>373</v>
      </c>
      <c r="B161" s="375" t="s">
        <v>408</v>
      </c>
      <c r="C161" s="328"/>
      <c r="D161" s="357"/>
      <c r="E161" s="345"/>
      <c r="F161" s="343"/>
      <c r="G161" s="326"/>
      <c r="H161" s="326"/>
      <c r="I161" s="326"/>
      <c r="J161" s="326"/>
      <c r="K161" s="329"/>
    </row>
    <row r="162" spans="1:11" ht="11.25">
      <c r="A162" s="343"/>
      <c r="B162" s="375" t="s">
        <v>416</v>
      </c>
      <c r="C162" s="328">
        <v>135</v>
      </c>
      <c r="D162" s="357">
        <v>0.36585365853658536</v>
      </c>
      <c r="E162" s="380">
        <v>0.36885245901639346</v>
      </c>
      <c r="F162" s="343"/>
      <c r="G162" s="326"/>
      <c r="H162" s="326"/>
      <c r="I162" s="326"/>
      <c r="J162" s="326"/>
      <c r="K162" s="329"/>
    </row>
    <row r="163" spans="1:11" ht="11.25">
      <c r="A163" s="343"/>
      <c r="B163" s="375" t="s">
        <v>417</v>
      </c>
      <c r="C163" s="328">
        <v>153</v>
      </c>
      <c r="D163" s="357">
        <v>0.4146341463414634</v>
      </c>
      <c r="E163" s="380">
        <v>0.4180327868852459</v>
      </c>
      <c r="F163" s="343"/>
      <c r="G163" s="326"/>
      <c r="H163" s="326"/>
      <c r="I163" s="326"/>
      <c r="J163" s="326"/>
      <c r="K163" s="329"/>
    </row>
    <row r="164" spans="1:11" ht="11.25">
      <c r="A164" s="343"/>
      <c r="B164" s="375" t="s">
        <v>418</v>
      </c>
      <c r="C164" s="328">
        <v>78</v>
      </c>
      <c r="D164" s="357">
        <v>0.21138211382113822</v>
      </c>
      <c r="E164" s="380">
        <v>0.21311475409836064</v>
      </c>
      <c r="F164" s="343"/>
      <c r="G164" s="326"/>
      <c r="H164" s="326"/>
      <c r="I164" s="326"/>
      <c r="J164" s="326"/>
      <c r="K164" s="329"/>
    </row>
    <row r="165" spans="1:11" ht="11.25">
      <c r="A165" s="360"/>
      <c r="B165" s="381" t="s">
        <v>18</v>
      </c>
      <c r="C165" s="361">
        <v>3</v>
      </c>
      <c r="D165" s="363">
        <v>0.008130081300813009</v>
      </c>
      <c r="E165" s="382" t="s">
        <v>19</v>
      </c>
      <c r="F165" s="343"/>
      <c r="G165" s="326"/>
      <c r="H165" s="326"/>
      <c r="I165" s="326"/>
      <c r="J165" s="326"/>
      <c r="K165" s="329"/>
    </row>
    <row r="166" spans="1:11" ht="9.75" customHeight="1">
      <c r="A166" s="358" t="s">
        <v>376</v>
      </c>
      <c r="B166" s="375" t="s">
        <v>409</v>
      </c>
      <c r="C166" s="328"/>
      <c r="D166" s="357"/>
      <c r="E166" s="383"/>
      <c r="F166" s="343"/>
      <c r="G166" s="326"/>
      <c r="H166" s="326"/>
      <c r="I166" s="326"/>
      <c r="J166" s="326"/>
      <c r="K166" s="329"/>
    </row>
    <row r="167" spans="1:11" ht="9.75" customHeight="1">
      <c r="A167" s="343"/>
      <c r="B167" s="375" t="s">
        <v>416</v>
      </c>
      <c r="C167" s="328">
        <v>99</v>
      </c>
      <c r="D167" s="357">
        <v>0.2682926829268293</v>
      </c>
      <c r="E167" s="380">
        <v>0.26975476839237056</v>
      </c>
      <c r="F167" s="343"/>
      <c r="G167" s="326"/>
      <c r="H167" s="326"/>
      <c r="I167" s="326"/>
      <c r="J167" s="326"/>
      <c r="K167" s="329"/>
    </row>
    <row r="168" spans="1:11" ht="9.75" customHeight="1">
      <c r="A168" s="343"/>
      <c r="B168" s="375" t="s">
        <v>417</v>
      </c>
      <c r="C168" s="328">
        <v>161</v>
      </c>
      <c r="D168" s="357">
        <v>0.4363143631436314</v>
      </c>
      <c r="E168" s="380">
        <v>0.43869209809264303</v>
      </c>
      <c r="F168" s="343"/>
      <c r="G168" s="326"/>
      <c r="H168" s="326"/>
      <c r="I168" s="326"/>
      <c r="J168" s="326"/>
      <c r="K168" s="329"/>
    </row>
    <row r="169" spans="1:11" ht="9.75" customHeight="1">
      <c r="A169" s="343"/>
      <c r="B169" s="375" t="s">
        <v>418</v>
      </c>
      <c r="C169" s="328">
        <v>107</v>
      </c>
      <c r="D169" s="357">
        <v>0.2899728997289973</v>
      </c>
      <c r="E169" s="380">
        <v>0.29155313351498635</v>
      </c>
      <c r="F169" s="343"/>
      <c r="G169" s="326"/>
      <c r="H169" s="326"/>
      <c r="I169" s="326"/>
      <c r="J169" s="326"/>
      <c r="K169" s="329"/>
    </row>
    <row r="170" spans="1:11" ht="9.75" customHeight="1">
      <c r="A170" s="360"/>
      <c r="B170" s="381" t="s">
        <v>18</v>
      </c>
      <c r="C170" s="361">
        <v>2</v>
      </c>
      <c r="D170" s="363">
        <v>0.005420054200542005</v>
      </c>
      <c r="E170" s="382" t="s">
        <v>19</v>
      </c>
      <c r="F170" s="343"/>
      <c r="G170" s="326"/>
      <c r="H170" s="326"/>
      <c r="I170" s="326"/>
      <c r="J170" s="326"/>
      <c r="K170" s="329"/>
    </row>
    <row r="171" spans="1:11" ht="9.75" customHeight="1">
      <c r="A171" s="358" t="s">
        <v>377</v>
      </c>
      <c r="B171" s="375" t="s">
        <v>410</v>
      </c>
      <c r="C171" s="328"/>
      <c r="D171" s="357"/>
      <c r="E171" s="383"/>
      <c r="F171" s="343"/>
      <c r="G171" s="326"/>
      <c r="H171" s="326"/>
      <c r="I171" s="326"/>
      <c r="J171" s="326"/>
      <c r="K171" s="329"/>
    </row>
    <row r="172" spans="1:11" ht="9.75" customHeight="1">
      <c r="A172" s="343"/>
      <c r="B172" s="375" t="s">
        <v>416</v>
      </c>
      <c r="C172" s="328">
        <v>126</v>
      </c>
      <c r="D172" s="357">
        <v>0.34146341463414637</v>
      </c>
      <c r="E172" s="380">
        <v>0.34615384615384615</v>
      </c>
      <c r="F172" s="343"/>
      <c r="G172" s="326"/>
      <c r="H172" s="326"/>
      <c r="I172" s="326"/>
      <c r="J172" s="326"/>
      <c r="K172" s="329"/>
    </row>
    <row r="173" spans="1:11" ht="9.75" customHeight="1">
      <c r="A173" s="343"/>
      <c r="B173" s="375" t="s">
        <v>417</v>
      </c>
      <c r="C173" s="328">
        <v>161</v>
      </c>
      <c r="D173" s="357">
        <v>0.4363143631436314</v>
      </c>
      <c r="E173" s="380">
        <v>0.4423076923076923</v>
      </c>
      <c r="F173" s="343"/>
      <c r="G173" s="326"/>
      <c r="H173" s="326"/>
      <c r="I173" s="326"/>
      <c r="J173" s="326"/>
      <c r="K173" s="329"/>
    </row>
    <row r="174" spans="1:11" ht="9.75" customHeight="1">
      <c r="A174" s="343"/>
      <c r="B174" s="375" t="s">
        <v>418</v>
      </c>
      <c r="C174" s="328">
        <v>77</v>
      </c>
      <c r="D174" s="357">
        <v>0.2086720867208672</v>
      </c>
      <c r="E174" s="380">
        <v>0.21153846153846154</v>
      </c>
      <c r="F174" s="343"/>
      <c r="G174" s="326"/>
      <c r="H174" s="326"/>
      <c r="I174" s="326"/>
      <c r="J174" s="326"/>
      <c r="K174" s="329"/>
    </row>
    <row r="175" spans="1:11" ht="9.75" customHeight="1">
      <c r="A175" s="360"/>
      <c r="B175" s="381" t="s">
        <v>18</v>
      </c>
      <c r="C175" s="361">
        <v>5</v>
      </c>
      <c r="D175" s="363">
        <v>0.013550135501355014</v>
      </c>
      <c r="E175" s="382" t="s">
        <v>19</v>
      </c>
      <c r="F175" s="343"/>
      <c r="G175" s="326"/>
      <c r="H175" s="326"/>
      <c r="I175" s="326"/>
      <c r="J175" s="326"/>
      <c r="K175" s="329"/>
    </row>
    <row r="176" spans="1:11" ht="9.75" customHeight="1">
      <c r="A176" s="358" t="s">
        <v>380</v>
      </c>
      <c r="B176" s="375" t="s">
        <v>411</v>
      </c>
      <c r="C176" s="328"/>
      <c r="D176" s="357"/>
      <c r="E176" s="383"/>
      <c r="F176" s="343"/>
      <c r="G176" s="326"/>
      <c r="H176" s="326"/>
      <c r="I176" s="326"/>
      <c r="J176" s="326"/>
      <c r="K176" s="329"/>
    </row>
    <row r="177" spans="1:11" ht="9.75" customHeight="1">
      <c r="A177" s="343"/>
      <c r="B177" s="375" t="s">
        <v>416</v>
      </c>
      <c r="C177" s="328">
        <v>36</v>
      </c>
      <c r="D177" s="357">
        <v>0.0975609756097561</v>
      </c>
      <c r="E177" s="380">
        <v>0.09863013698630137</v>
      </c>
      <c r="F177" s="343"/>
      <c r="G177" s="326"/>
      <c r="H177" s="326"/>
      <c r="I177" s="326"/>
      <c r="J177" s="326"/>
      <c r="K177" s="329"/>
    </row>
    <row r="178" spans="1:11" ht="9.75" customHeight="1">
      <c r="A178" s="343"/>
      <c r="B178" s="375" t="s">
        <v>417</v>
      </c>
      <c r="C178" s="328">
        <v>69</v>
      </c>
      <c r="D178" s="357">
        <v>0.18699186991869918</v>
      </c>
      <c r="E178" s="380">
        <v>0.18904109589041096</v>
      </c>
      <c r="F178" s="343"/>
      <c r="G178" s="326"/>
      <c r="H178" s="326"/>
      <c r="I178" s="326"/>
      <c r="J178" s="326"/>
      <c r="K178" s="329"/>
    </row>
    <row r="179" spans="1:11" ht="9.75" customHeight="1">
      <c r="A179" s="343"/>
      <c r="B179" s="375" t="s">
        <v>418</v>
      </c>
      <c r="C179" s="328">
        <v>260</v>
      </c>
      <c r="D179" s="357">
        <v>0.7046070460704607</v>
      </c>
      <c r="E179" s="380">
        <v>0.7123287671232876</v>
      </c>
      <c r="F179" s="343"/>
      <c r="G179" s="326"/>
      <c r="H179" s="326"/>
      <c r="I179" s="326"/>
      <c r="J179" s="326"/>
      <c r="K179" s="329"/>
    </row>
    <row r="180" spans="1:11" ht="9.75" customHeight="1">
      <c r="A180" s="360"/>
      <c r="B180" s="381" t="s">
        <v>18</v>
      </c>
      <c r="C180" s="361">
        <v>4</v>
      </c>
      <c r="D180" s="363">
        <v>0.01084010840108401</v>
      </c>
      <c r="E180" s="382" t="s">
        <v>19</v>
      </c>
      <c r="F180" s="343"/>
      <c r="G180" s="326"/>
      <c r="H180" s="326"/>
      <c r="I180" s="326"/>
      <c r="J180" s="326"/>
      <c r="K180" s="329"/>
    </row>
    <row r="181" spans="1:11" ht="9.75" customHeight="1">
      <c r="A181" s="358" t="s">
        <v>381</v>
      </c>
      <c r="B181" s="375" t="s">
        <v>412</v>
      </c>
      <c r="C181" s="328"/>
      <c r="D181" s="357"/>
      <c r="E181" s="383"/>
      <c r="F181" s="356"/>
      <c r="G181" s="328"/>
      <c r="H181" s="328"/>
      <c r="I181" s="326"/>
      <c r="J181" s="326"/>
      <c r="K181" s="329"/>
    </row>
    <row r="182" spans="1:11" ht="9.75" customHeight="1">
      <c r="A182" s="343"/>
      <c r="B182" s="375" t="s">
        <v>416</v>
      </c>
      <c r="C182" s="328">
        <v>111</v>
      </c>
      <c r="D182" s="357">
        <v>0.3008130081300813</v>
      </c>
      <c r="E182" s="380">
        <v>0.3041095890410959</v>
      </c>
      <c r="F182" s="343"/>
      <c r="G182" s="326"/>
      <c r="H182" s="326"/>
      <c r="I182" s="326"/>
      <c r="J182" s="326"/>
      <c r="K182" s="329"/>
    </row>
    <row r="183" spans="1:11" ht="9.75" customHeight="1">
      <c r="A183" s="343"/>
      <c r="B183" s="375" t="s">
        <v>417</v>
      </c>
      <c r="C183" s="328">
        <v>111</v>
      </c>
      <c r="D183" s="357">
        <v>0.3008130081300813</v>
      </c>
      <c r="E183" s="380">
        <v>0.3041095890410959</v>
      </c>
      <c r="F183" s="343"/>
      <c r="G183" s="326"/>
      <c r="H183" s="326"/>
      <c r="I183" s="326"/>
      <c r="J183" s="326"/>
      <c r="K183" s="329"/>
    </row>
    <row r="184" spans="1:11" ht="9.75" customHeight="1">
      <c r="A184" s="343"/>
      <c r="B184" s="375" t="s">
        <v>418</v>
      </c>
      <c r="C184" s="328">
        <v>143</v>
      </c>
      <c r="D184" s="357">
        <v>0.3875338753387534</v>
      </c>
      <c r="E184" s="380">
        <v>0.3917808219178082</v>
      </c>
      <c r="F184" s="343"/>
      <c r="G184" s="326"/>
      <c r="H184" s="326"/>
      <c r="I184" s="326"/>
      <c r="J184" s="326"/>
      <c r="K184" s="329"/>
    </row>
    <row r="185" spans="1:11" ht="9.75" customHeight="1">
      <c r="A185" s="360"/>
      <c r="B185" s="381" t="s">
        <v>18</v>
      </c>
      <c r="C185" s="361">
        <v>4</v>
      </c>
      <c r="D185" s="363">
        <v>0.01084010840108401</v>
      </c>
      <c r="E185" s="382" t="s">
        <v>19</v>
      </c>
      <c r="F185" s="343"/>
      <c r="G185" s="326"/>
      <c r="H185" s="326"/>
      <c r="I185" s="326"/>
      <c r="J185" s="326"/>
      <c r="K185" s="329"/>
    </row>
    <row r="186" spans="1:11" ht="9.75" customHeight="1">
      <c r="A186" s="358" t="s">
        <v>382</v>
      </c>
      <c r="B186" s="375" t="s">
        <v>413</v>
      </c>
      <c r="C186" s="328"/>
      <c r="D186" s="357"/>
      <c r="E186" s="383"/>
      <c r="F186" s="356"/>
      <c r="G186" s="328"/>
      <c r="H186" s="328"/>
      <c r="I186" s="326"/>
      <c r="J186" s="326"/>
      <c r="K186" s="329"/>
    </row>
    <row r="187" spans="1:11" ht="9.75" customHeight="1">
      <c r="A187" s="343"/>
      <c r="B187" s="375" t="s">
        <v>416</v>
      </c>
      <c r="C187" s="328">
        <v>64</v>
      </c>
      <c r="D187" s="357">
        <v>0.17344173441734417</v>
      </c>
      <c r="E187" s="380">
        <v>0.17486338797814208</v>
      </c>
      <c r="F187" s="343"/>
      <c r="G187" s="326"/>
      <c r="H187" s="326"/>
      <c r="I187" s="326"/>
      <c r="J187" s="326"/>
      <c r="K187" s="329"/>
    </row>
    <row r="188" spans="1:11" ht="9.75" customHeight="1">
      <c r="A188" s="343"/>
      <c r="B188" s="375" t="s">
        <v>417</v>
      </c>
      <c r="C188" s="328">
        <v>115</v>
      </c>
      <c r="D188" s="357">
        <v>0.3116531165311653</v>
      </c>
      <c r="E188" s="380">
        <v>0.31420765027322406</v>
      </c>
      <c r="F188" s="343"/>
      <c r="G188" s="326"/>
      <c r="H188" s="326"/>
      <c r="I188" s="326"/>
      <c r="J188" s="326"/>
      <c r="K188" s="329"/>
    </row>
    <row r="189" spans="1:11" ht="9.75" customHeight="1">
      <c r="A189" s="343"/>
      <c r="B189" s="375" t="s">
        <v>418</v>
      </c>
      <c r="C189" s="328">
        <v>185</v>
      </c>
      <c r="D189" s="357">
        <v>0.5013550135501355</v>
      </c>
      <c r="E189" s="380">
        <v>0.505464480874317</v>
      </c>
      <c r="F189" s="343"/>
      <c r="G189" s="326"/>
      <c r="H189" s="326"/>
      <c r="I189" s="326"/>
      <c r="J189" s="326"/>
      <c r="K189" s="329"/>
    </row>
    <row r="190" spans="1:11" ht="9.75" customHeight="1">
      <c r="A190" s="346"/>
      <c r="B190" s="333" t="s">
        <v>18</v>
      </c>
      <c r="C190" s="332">
        <v>5</v>
      </c>
      <c r="D190" s="370">
        <v>0.013550135501355014</v>
      </c>
      <c r="E190" s="371" t="s">
        <v>19</v>
      </c>
      <c r="F190" s="346"/>
      <c r="G190" s="331"/>
      <c r="H190" s="331"/>
      <c r="I190" s="331"/>
      <c r="J190" s="331"/>
      <c r="K190" s="347"/>
    </row>
    <row r="191" spans="1:11" ht="9.75" customHeight="1">
      <c r="A191" s="358" t="s">
        <v>383</v>
      </c>
      <c r="B191" s="375" t="s">
        <v>420</v>
      </c>
      <c r="C191" s="328"/>
      <c r="D191" s="357"/>
      <c r="E191" s="383"/>
      <c r="F191" s="356"/>
      <c r="G191" s="328"/>
      <c r="H191" s="328"/>
      <c r="I191" s="326"/>
      <c r="J191" s="326"/>
      <c r="K191" s="329"/>
    </row>
    <row r="192" spans="1:11" ht="9.75" customHeight="1">
      <c r="A192" s="343"/>
      <c r="B192" s="375" t="s">
        <v>416</v>
      </c>
      <c r="C192" s="328">
        <v>214</v>
      </c>
      <c r="D192" s="357">
        <v>0.5799457994579946</v>
      </c>
      <c r="E192" s="380">
        <v>0.5846994535519126</v>
      </c>
      <c r="F192" s="343"/>
      <c r="G192" s="326"/>
      <c r="H192" s="326"/>
      <c r="I192" s="326"/>
      <c r="J192" s="326"/>
      <c r="K192" s="329"/>
    </row>
    <row r="193" spans="1:11" ht="9.75" customHeight="1">
      <c r="A193" s="343"/>
      <c r="B193" s="375" t="s">
        <v>417</v>
      </c>
      <c r="C193" s="328">
        <v>117</v>
      </c>
      <c r="D193" s="357">
        <v>0.3170731707317073</v>
      </c>
      <c r="E193" s="380">
        <v>0.319672131147541</v>
      </c>
      <c r="F193" s="343"/>
      <c r="G193" s="326"/>
      <c r="H193" s="326"/>
      <c r="I193" s="326"/>
      <c r="J193" s="326"/>
      <c r="K193" s="329"/>
    </row>
    <row r="194" spans="1:11" ht="9.75" customHeight="1">
      <c r="A194" s="343"/>
      <c r="B194" s="375" t="s">
        <v>418</v>
      </c>
      <c r="C194" s="328">
        <v>35</v>
      </c>
      <c r="D194" s="357">
        <v>0.0948509485094851</v>
      </c>
      <c r="E194" s="380">
        <v>0.09562841530054644</v>
      </c>
      <c r="F194" s="343"/>
      <c r="G194" s="326"/>
      <c r="H194" s="326"/>
      <c r="I194" s="326"/>
      <c r="J194" s="326"/>
      <c r="K194" s="329"/>
    </row>
    <row r="195" spans="1:11" ht="9.75" customHeight="1">
      <c r="A195" s="346"/>
      <c r="B195" s="333" t="s">
        <v>18</v>
      </c>
      <c r="C195" s="332">
        <v>3</v>
      </c>
      <c r="D195" s="370">
        <v>0.008130081300813009</v>
      </c>
      <c r="E195" s="371" t="s">
        <v>19</v>
      </c>
      <c r="F195" s="346"/>
      <c r="G195" s="331"/>
      <c r="H195" s="331"/>
      <c r="I195" s="331"/>
      <c r="J195" s="331"/>
      <c r="K195" s="347"/>
    </row>
    <row r="196" spans="1:11" ht="12.75">
      <c r="A196" s="319" t="s">
        <v>206</v>
      </c>
      <c r="B196" s="320"/>
      <c r="C196" s="321"/>
      <c r="D196" s="321"/>
      <c r="E196" s="321"/>
      <c r="F196" s="322"/>
      <c r="G196" s="322"/>
      <c r="H196" s="322"/>
      <c r="I196" s="322"/>
      <c r="J196" s="322"/>
      <c r="K196" s="323" t="s">
        <v>421</v>
      </c>
    </row>
    <row r="197" spans="1:11" ht="12.75">
      <c r="A197" s="325" t="s">
        <v>193</v>
      </c>
      <c r="B197" s="326"/>
      <c r="C197" s="327"/>
      <c r="D197" s="327"/>
      <c r="E197" s="327"/>
      <c r="F197" s="328"/>
      <c r="G197" s="328"/>
      <c r="H197" s="328"/>
      <c r="I197" s="328"/>
      <c r="J197" s="328"/>
      <c r="K197" s="329"/>
    </row>
    <row r="198" spans="1:11" ht="12.75">
      <c r="A198" s="6" t="s">
        <v>346</v>
      </c>
      <c r="B198" s="326"/>
      <c r="C198" s="327"/>
      <c r="D198" s="327"/>
      <c r="E198" s="327"/>
      <c r="F198" s="328"/>
      <c r="G198" s="328"/>
      <c r="H198" s="328"/>
      <c r="I198" s="328"/>
      <c r="J198" s="328"/>
      <c r="K198" s="329"/>
    </row>
    <row r="199" spans="1:15" ht="12.75">
      <c r="A199" s="330" t="s">
        <v>347</v>
      </c>
      <c r="B199" s="331"/>
      <c r="C199" s="331"/>
      <c r="D199" s="331"/>
      <c r="E199" s="331"/>
      <c r="F199" s="331"/>
      <c r="G199" s="331"/>
      <c r="H199" s="332"/>
      <c r="I199" s="332"/>
      <c r="J199" s="332"/>
      <c r="K199" s="333"/>
      <c r="L199" s="334"/>
      <c r="M199" s="335"/>
      <c r="N199" s="334"/>
      <c r="O199" s="334"/>
    </row>
    <row r="200" spans="1:18" ht="11.25">
      <c r="A200" s="336"/>
      <c r="B200" s="337"/>
      <c r="C200" s="336"/>
      <c r="D200" s="338" t="s">
        <v>5</v>
      </c>
      <c r="E200" s="340" t="s">
        <v>5</v>
      </c>
      <c r="F200" s="339"/>
      <c r="G200" s="320"/>
      <c r="H200" s="338"/>
      <c r="I200" s="338"/>
      <c r="J200" s="338"/>
      <c r="K200" s="340"/>
      <c r="L200" s="335"/>
      <c r="M200" s="335"/>
      <c r="N200" s="335"/>
      <c r="O200" s="335"/>
      <c r="P200" s="335"/>
      <c r="Q200" s="335"/>
      <c r="R200" s="335"/>
    </row>
    <row r="201" spans="1:19" ht="12.75">
      <c r="A201" s="341"/>
      <c r="B201" s="342" t="s">
        <v>379</v>
      </c>
      <c r="C201" s="343"/>
      <c r="D201" s="344" t="s">
        <v>7</v>
      </c>
      <c r="E201" s="345" t="s">
        <v>8</v>
      </c>
      <c r="F201" s="343"/>
      <c r="G201" s="326"/>
      <c r="H201" s="344"/>
      <c r="I201" s="344"/>
      <c r="J201" s="344"/>
      <c r="K201" s="345"/>
      <c r="L201" s="335"/>
      <c r="M201" s="335"/>
      <c r="N201" s="335"/>
      <c r="O201" s="335"/>
      <c r="P201" s="335"/>
      <c r="Q201" s="335"/>
      <c r="R201" s="335"/>
      <c r="S201" s="335"/>
    </row>
    <row r="202" spans="1:18" ht="11.25">
      <c r="A202" s="346"/>
      <c r="B202" s="347"/>
      <c r="C202" s="348" t="s">
        <v>9</v>
      </c>
      <c r="D202" s="349" t="s">
        <v>10</v>
      </c>
      <c r="E202" s="371" t="s">
        <v>10</v>
      </c>
      <c r="F202" s="343"/>
      <c r="G202" s="326"/>
      <c r="H202" s="344"/>
      <c r="I202" s="344"/>
      <c r="J202" s="344"/>
      <c r="K202" s="345"/>
      <c r="L202" s="335"/>
      <c r="M202" s="335"/>
      <c r="N202" s="335"/>
      <c r="O202" s="335"/>
      <c r="P202" s="335"/>
      <c r="Q202" s="335"/>
      <c r="R202" s="335"/>
    </row>
    <row r="203" spans="1:11" ht="11.25">
      <c r="A203" s="372" t="s">
        <v>422</v>
      </c>
      <c r="B203" s="373" t="s">
        <v>423</v>
      </c>
      <c r="C203" s="322"/>
      <c r="D203" s="374"/>
      <c r="E203" s="379"/>
      <c r="F203" s="343"/>
      <c r="G203" s="326"/>
      <c r="H203" s="326"/>
      <c r="I203" s="326"/>
      <c r="J203" s="326"/>
      <c r="K203" s="329"/>
    </row>
    <row r="204" spans="1:15" ht="11.25">
      <c r="A204" s="358" t="s">
        <v>349</v>
      </c>
      <c r="B204" s="375" t="s">
        <v>424</v>
      </c>
      <c r="C204" s="328"/>
      <c r="D204" s="357"/>
      <c r="E204" s="345"/>
      <c r="F204" s="343"/>
      <c r="G204" s="326"/>
      <c r="H204" s="326"/>
      <c r="I204" s="326"/>
      <c r="J204" s="326"/>
      <c r="K204" s="329"/>
      <c r="N204" s="324" t="str">
        <f>B204</f>
        <v>Finding New Ways to Deliver Education</v>
      </c>
      <c r="O204" s="359">
        <f>D205</f>
        <v>0.24119241192411925</v>
      </c>
    </row>
    <row r="205" spans="1:15" ht="11.25">
      <c r="A205" s="360"/>
      <c r="B205" s="381" t="s">
        <v>425</v>
      </c>
      <c r="C205" s="361">
        <v>89</v>
      </c>
      <c r="D205" s="363">
        <v>0.24119241192411925</v>
      </c>
      <c r="E205" s="382"/>
      <c r="F205" s="343"/>
      <c r="G205" s="326"/>
      <c r="H205" s="326"/>
      <c r="I205" s="326"/>
      <c r="J205" s="326"/>
      <c r="K205" s="329"/>
      <c r="N205" s="324" t="str">
        <f>B206</f>
        <v>Adding Additional Graduate Programs</v>
      </c>
      <c r="O205" s="359">
        <f>D207</f>
        <v>0.3712737127371274</v>
      </c>
    </row>
    <row r="206" spans="1:15" ht="11.25">
      <c r="A206" s="358" t="s">
        <v>370</v>
      </c>
      <c r="B206" s="375" t="s">
        <v>426</v>
      </c>
      <c r="C206" s="328"/>
      <c r="D206" s="357"/>
      <c r="E206" s="345"/>
      <c r="F206" s="343"/>
      <c r="G206" s="326"/>
      <c r="H206" s="326"/>
      <c r="I206" s="326"/>
      <c r="J206" s="326"/>
      <c r="K206" s="329"/>
      <c r="N206" s="324" t="str">
        <f>B208</f>
        <v>Enhancing Programs for Personal Enrichment</v>
      </c>
      <c r="O206" s="359">
        <f>D209</f>
        <v>0.16802168021680217</v>
      </c>
    </row>
    <row r="207" spans="1:15" ht="11.25">
      <c r="A207" s="360"/>
      <c r="B207" s="381" t="s">
        <v>425</v>
      </c>
      <c r="C207" s="361">
        <v>137</v>
      </c>
      <c r="D207" s="363">
        <v>0.3712737127371274</v>
      </c>
      <c r="E207" s="382"/>
      <c r="F207" s="343"/>
      <c r="G207" s="326"/>
      <c r="H207" s="326"/>
      <c r="I207" s="326"/>
      <c r="J207" s="326"/>
      <c r="K207" s="329"/>
      <c r="N207" s="324" t="str">
        <f>B210</f>
        <v>Enhancing Professional Development Opportunities</v>
      </c>
      <c r="O207" s="359">
        <f>D211</f>
        <v>0.4878048780487805</v>
      </c>
    </row>
    <row r="208" spans="1:15" ht="11.25">
      <c r="A208" s="358" t="s">
        <v>373</v>
      </c>
      <c r="B208" s="375" t="s">
        <v>427</v>
      </c>
      <c r="C208" s="328"/>
      <c r="D208" s="357"/>
      <c r="E208" s="345"/>
      <c r="F208" s="343"/>
      <c r="G208" s="326"/>
      <c r="H208" s="326"/>
      <c r="I208" s="326"/>
      <c r="J208" s="326"/>
      <c r="K208" s="329"/>
      <c r="N208" s="324" t="str">
        <f>B212</f>
        <v>Holding Down the Cost of Tuition and Fees</v>
      </c>
      <c r="O208" s="359">
        <f>D213</f>
        <v>0.5501355013550135</v>
      </c>
    </row>
    <row r="209" spans="1:15" ht="11.25">
      <c r="A209" s="360"/>
      <c r="B209" s="381" t="s">
        <v>425</v>
      </c>
      <c r="C209" s="361">
        <v>62</v>
      </c>
      <c r="D209" s="363">
        <v>0.16802168021680217</v>
      </c>
      <c r="E209" s="382"/>
      <c r="F209" s="343"/>
      <c r="G209" s="326"/>
      <c r="H209" s="326"/>
      <c r="I209" s="326"/>
      <c r="J209" s="326"/>
      <c r="K209" s="329"/>
      <c r="N209" s="324" t="str">
        <f>B214</f>
        <v>Improving Students' Preparation for Employment</v>
      </c>
      <c r="O209" s="359">
        <f>D215</f>
        <v>0.6205962059620597</v>
      </c>
    </row>
    <row r="210" spans="1:15" ht="11.25">
      <c r="A210" s="358" t="s">
        <v>376</v>
      </c>
      <c r="B210" s="375" t="s">
        <v>428</v>
      </c>
      <c r="C210" s="328"/>
      <c r="D210" s="357"/>
      <c r="E210" s="345"/>
      <c r="F210" s="343"/>
      <c r="G210" s="326"/>
      <c r="H210" s="326"/>
      <c r="I210" s="326"/>
      <c r="J210" s="326"/>
      <c r="K210" s="329"/>
      <c r="N210" s="324" t="str">
        <f>B216</f>
        <v>More Effectively Meeting the Training Needs of Employers</v>
      </c>
      <c r="O210" s="359">
        <f>D217</f>
        <v>0.22764227642276422</v>
      </c>
    </row>
    <row r="211" spans="1:15" ht="11.25">
      <c r="A211" s="360"/>
      <c r="B211" s="381" t="s">
        <v>425</v>
      </c>
      <c r="C211" s="361">
        <v>180</v>
      </c>
      <c r="D211" s="363">
        <v>0.4878048780487805</v>
      </c>
      <c r="E211" s="382"/>
      <c r="F211" s="343"/>
      <c r="G211" s="326"/>
      <c r="H211" s="326"/>
      <c r="I211" s="326"/>
      <c r="J211" s="326"/>
      <c r="K211" s="329"/>
      <c r="N211" s="324" t="str">
        <f>B218</f>
        <v>Becoming More Efficient and Cost Effective</v>
      </c>
      <c r="O211" s="359">
        <f>D219</f>
        <v>0.1842818428184282</v>
      </c>
    </row>
    <row r="212" spans="1:15" ht="11.25">
      <c r="A212" s="358" t="s">
        <v>377</v>
      </c>
      <c r="B212" s="375" t="s">
        <v>429</v>
      </c>
      <c r="C212" s="328"/>
      <c r="D212" s="357"/>
      <c r="E212" s="345"/>
      <c r="F212" s="343"/>
      <c r="G212" s="326"/>
      <c r="H212" s="326"/>
      <c r="I212" s="326"/>
      <c r="J212" s="326"/>
      <c r="K212" s="329"/>
      <c r="N212" s="324" t="str">
        <f>B220</f>
        <v>Strengthening International Studies, Programs and Experiences</v>
      </c>
      <c r="O212" s="359">
        <f>D221</f>
        <v>0.08130081300813008</v>
      </c>
    </row>
    <row r="213" spans="1:15" ht="11.25">
      <c r="A213" s="360"/>
      <c r="B213" s="381" t="s">
        <v>425</v>
      </c>
      <c r="C213" s="361">
        <v>203</v>
      </c>
      <c r="D213" s="363">
        <v>0.5501355013550135</v>
      </c>
      <c r="E213" s="382"/>
      <c r="F213" s="343"/>
      <c r="G213" s="326"/>
      <c r="H213" s="326"/>
      <c r="I213" s="326"/>
      <c r="J213" s="326"/>
      <c r="K213" s="329"/>
      <c r="O213" s="359"/>
    </row>
    <row r="214" spans="1:11" ht="11.25">
      <c r="A214" s="358" t="s">
        <v>380</v>
      </c>
      <c r="B214" s="375" t="s">
        <v>430</v>
      </c>
      <c r="C214" s="328"/>
      <c r="D214" s="357"/>
      <c r="E214" s="345"/>
      <c r="F214" s="343"/>
      <c r="G214" s="326"/>
      <c r="H214" s="326"/>
      <c r="I214" s="326"/>
      <c r="J214" s="326"/>
      <c r="K214" s="329"/>
    </row>
    <row r="215" spans="1:15" ht="11.25">
      <c r="A215" s="360"/>
      <c r="B215" s="381" t="s">
        <v>425</v>
      </c>
      <c r="C215" s="361">
        <v>229</v>
      </c>
      <c r="D215" s="363">
        <v>0.6205962059620597</v>
      </c>
      <c r="E215" s="382"/>
      <c r="F215" s="343"/>
      <c r="G215" s="326"/>
      <c r="H215" s="326"/>
      <c r="I215" s="326"/>
      <c r="J215" s="326"/>
      <c r="K215" s="329"/>
      <c r="O215" s="359"/>
    </row>
    <row r="216" spans="1:11" ht="11.25">
      <c r="A216" s="358" t="s">
        <v>381</v>
      </c>
      <c r="B216" s="375" t="s">
        <v>431</v>
      </c>
      <c r="C216" s="328"/>
      <c r="D216" s="357"/>
      <c r="E216" s="345"/>
      <c r="F216" s="343"/>
      <c r="G216" s="326"/>
      <c r="H216" s="326"/>
      <c r="I216" s="326"/>
      <c r="J216" s="326"/>
      <c r="K216" s="329"/>
    </row>
    <row r="217" spans="1:15" ht="11.25">
      <c r="A217" s="360"/>
      <c r="B217" s="381" t="s">
        <v>425</v>
      </c>
      <c r="C217" s="361">
        <v>84</v>
      </c>
      <c r="D217" s="363">
        <v>0.22764227642276422</v>
      </c>
      <c r="E217" s="382"/>
      <c r="F217" s="343"/>
      <c r="G217" s="326"/>
      <c r="H217" s="326"/>
      <c r="I217" s="326"/>
      <c r="J217" s="326"/>
      <c r="K217" s="329"/>
      <c r="O217" s="359"/>
    </row>
    <row r="218" spans="1:11" ht="11.25">
      <c r="A218" s="358" t="s">
        <v>382</v>
      </c>
      <c r="B218" s="375" t="s">
        <v>432</v>
      </c>
      <c r="C218" s="328"/>
      <c r="D218" s="357"/>
      <c r="E218" s="345"/>
      <c r="F218" s="343"/>
      <c r="G218" s="326"/>
      <c r="H218" s="326"/>
      <c r="I218" s="326"/>
      <c r="J218" s="326"/>
      <c r="K218" s="329"/>
    </row>
    <row r="219" spans="1:15" ht="11.25">
      <c r="A219" s="360"/>
      <c r="B219" s="381" t="s">
        <v>425</v>
      </c>
      <c r="C219" s="361">
        <v>68</v>
      </c>
      <c r="D219" s="363">
        <v>0.1842818428184282</v>
      </c>
      <c r="E219" s="382"/>
      <c r="F219" s="343"/>
      <c r="G219" s="326"/>
      <c r="H219" s="326"/>
      <c r="I219" s="326"/>
      <c r="J219" s="326"/>
      <c r="K219" s="329"/>
      <c r="O219" s="359"/>
    </row>
    <row r="220" spans="1:11" ht="11.25">
      <c r="A220" s="358" t="s">
        <v>383</v>
      </c>
      <c r="B220" s="375" t="s">
        <v>433</v>
      </c>
      <c r="C220" s="328"/>
      <c r="D220" s="357"/>
      <c r="E220" s="345"/>
      <c r="F220" s="343"/>
      <c r="G220" s="326"/>
      <c r="H220" s="326"/>
      <c r="I220" s="326"/>
      <c r="J220" s="326"/>
      <c r="K220" s="329"/>
    </row>
    <row r="221" spans="1:15" ht="11.25">
      <c r="A221" s="346"/>
      <c r="B221" s="333" t="s">
        <v>425</v>
      </c>
      <c r="C221" s="332">
        <v>30</v>
      </c>
      <c r="D221" s="370">
        <v>0.08130081300813008</v>
      </c>
      <c r="E221" s="371"/>
      <c r="F221" s="346"/>
      <c r="G221" s="331"/>
      <c r="H221" s="331"/>
      <c r="I221" s="326"/>
      <c r="J221" s="326"/>
      <c r="K221" s="329"/>
      <c r="O221" s="359"/>
    </row>
    <row r="222" spans="1:11" ht="18" customHeight="1">
      <c r="A222" s="336"/>
      <c r="B222" s="337"/>
      <c r="C222" s="384" t="s">
        <v>147</v>
      </c>
      <c r="D222" s="385"/>
      <c r="E222" s="385"/>
      <c r="F222" s="384" t="s">
        <v>148</v>
      </c>
      <c r="G222" s="385"/>
      <c r="H222" s="386"/>
      <c r="I222" s="326"/>
      <c r="J222" s="326"/>
      <c r="K222" s="329"/>
    </row>
    <row r="223" spans="1:11" ht="11.25">
      <c r="A223" s="343"/>
      <c r="B223" s="329"/>
      <c r="C223" s="387"/>
      <c r="D223" s="388" t="s">
        <v>5</v>
      </c>
      <c r="E223" s="388" t="s">
        <v>5</v>
      </c>
      <c r="F223" s="387"/>
      <c r="G223" s="388" t="s">
        <v>5</v>
      </c>
      <c r="H223" s="323" t="s">
        <v>5</v>
      </c>
      <c r="I223" s="326"/>
      <c r="J223" s="326"/>
      <c r="K223" s="329"/>
    </row>
    <row r="224" spans="1:11" ht="11.25" customHeight="1">
      <c r="A224" s="341"/>
      <c r="B224" s="342" t="s">
        <v>149</v>
      </c>
      <c r="C224" s="389"/>
      <c r="D224" s="390" t="s">
        <v>7</v>
      </c>
      <c r="E224" s="390" t="s">
        <v>8</v>
      </c>
      <c r="F224" s="389"/>
      <c r="G224" s="390" t="s">
        <v>7</v>
      </c>
      <c r="H224" s="391" t="s">
        <v>8</v>
      </c>
      <c r="I224" s="326"/>
      <c r="J224" s="326"/>
      <c r="K224" s="329"/>
    </row>
    <row r="225" spans="1:11" ht="11.25">
      <c r="A225" s="346"/>
      <c r="B225" s="347"/>
      <c r="C225" s="392" t="s">
        <v>9</v>
      </c>
      <c r="D225" s="393" t="s">
        <v>10</v>
      </c>
      <c r="E225" s="393" t="s">
        <v>10</v>
      </c>
      <c r="F225" s="392" t="s">
        <v>9</v>
      </c>
      <c r="G225" s="393" t="s">
        <v>10</v>
      </c>
      <c r="H225" s="394" t="s">
        <v>10</v>
      </c>
      <c r="I225" s="326"/>
      <c r="J225" s="326"/>
      <c r="K225" s="329"/>
    </row>
    <row r="226" spans="1:11" ht="17.25" customHeight="1">
      <c r="A226" s="395" t="s">
        <v>11</v>
      </c>
      <c r="B226" s="396"/>
      <c r="C226" s="395">
        <v>121</v>
      </c>
      <c r="D226" s="397">
        <v>1</v>
      </c>
      <c r="E226" s="397"/>
      <c r="F226" s="395">
        <v>246</v>
      </c>
      <c r="G226" s="397">
        <v>1</v>
      </c>
      <c r="H226" s="398"/>
      <c r="I226" s="326"/>
      <c r="J226" s="326"/>
      <c r="K226" s="329"/>
    </row>
    <row r="227" spans="1:11" ht="11.25">
      <c r="A227" s="354" t="str">
        <f>"15."</f>
        <v>15.</v>
      </c>
      <c r="B227" s="355" t="s">
        <v>348</v>
      </c>
      <c r="C227" s="356"/>
      <c r="D227" s="357"/>
      <c r="E227" s="329"/>
      <c r="F227" s="356"/>
      <c r="G227" s="357"/>
      <c r="H227" s="337"/>
      <c r="I227" s="326"/>
      <c r="J227" s="326"/>
      <c r="K227" s="329"/>
    </row>
    <row r="228" spans="1:11" ht="11.25">
      <c r="A228" s="358" t="s">
        <v>349</v>
      </c>
      <c r="B228" s="328" t="s">
        <v>350</v>
      </c>
      <c r="C228" s="343"/>
      <c r="D228" s="326"/>
      <c r="E228" s="329"/>
      <c r="F228" s="343"/>
      <c r="G228" s="326"/>
      <c r="H228" s="329"/>
      <c r="I228" s="326"/>
      <c r="J228" s="326"/>
      <c r="K228" s="329"/>
    </row>
    <row r="229" spans="1:11" ht="11.25">
      <c r="A229" s="343"/>
      <c r="B229" s="328" t="s">
        <v>351</v>
      </c>
      <c r="C229" s="356">
        <v>21</v>
      </c>
      <c r="D229" s="357">
        <v>0.17355371900826447</v>
      </c>
      <c r="E229" s="380">
        <v>0.175</v>
      </c>
      <c r="F229" s="356">
        <v>34</v>
      </c>
      <c r="G229" s="357">
        <v>0.13821138211382114</v>
      </c>
      <c r="H229" s="380">
        <v>0.14049586776859505</v>
      </c>
      <c r="I229" s="326"/>
      <c r="J229" s="326"/>
      <c r="K229" s="329"/>
    </row>
    <row r="230" spans="1:11" ht="11.25">
      <c r="A230" s="343"/>
      <c r="B230" s="328" t="s">
        <v>352</v>
      </c>
      <c r="C230" s="356">
        <v>61</v>
      </c>
      <c r="D230" s="357">
        <v>0.5041322314049587</v>
      </c>
      <c r="E230" s="380">
        <v>0.5083333333333333</v>
      </c>
      <c r="F230" s="356">
        <v>109</v>
      </c>
      <c r="G230" s="357">
        <v>0.44308943089430897</v>
      </c>
      <c r="H230" s="380">
        <v>0.45041322314049587</v>
      </c>
      <c r="I230" s="326"/>
      <c r="J230" s="326"/>
      <c r="K230" s="329"/>
    </row>
    <row r="231" spans="1:11" ht="11.25">
      <c r="A231" s="343"/>
      <c r="B231" s="328" t="s">
        <v>353</v>
      </c>
      <c r="C231" s="356">
        <v>31</v>
      </c>
      <c r="D231" s="357">
        <v>0.256198347107438</v>
      </c>
      <c r="E231" s="380">
        <v>0.25833333333333336</v>
      </c>
      <c r="F231" s="356">
        <v>74</v>
      </c>
      <c r="G231" s="357">
        <v>0.3008130081300813</v>
      </c>
      <c r="H231" s="380">
        <v>0.30578512396694213</v>
      </c>
      <c r="I231" s="326"/>
      <c r="J231" s="326"/>
      <c r="K231" s="329"/>
    </row>
    <row r="232" spans="1:11" ht="11.25">
      <c r="A232" s="343"/>
      <c r="B232" s="328" t="s">
        <v>365</v>
      </c>
      <c r="C232" s="356">
        <v>7</v>
      </c>
      <c r="D232" s="357">
        <v>0.05785123966942149</v>
      </c>
      <c r="E232" s="380">
        <v>0.058333333333333334</v>
      </c>
      <c r="F232" s="356">
        <v>19</v>
      </c>
      <c r="G232" s="357">
        <v>0.07723577235772358</v>
      </c>
      <c r="H232" s="380">
        <v>0.07851239669421488</v>
      </c>
      <c r="I232" s="326"/>
      <c r="J232" s="326"/>
      <c r="K232" s="329"/>
    </row>
    <row r="233" spans="1:11" ht="11.25">
      <c r="A233" s="343"/>
      <c r="B233" s="328" t="s">
        <v>367</v>
      </c>
      <c r="C233" s="356">
        <v>0</v>
      </c>
      <c r="D233" s="357">
        <v>0</v>
      </c>
      <c r="E233" s="380">
        <v>0</v>
      </c>
      <c r="F233" s="356">
        <v>6</v>
      </c>
      <c r="G233" s="357">
        <v>0.024390243902439025</v>
      </c>
      <c r="H233" s="380">
        <v>0.024793388429752067</v>
      </c>
      <c r="I233" s="326"/>
      <c r="J233" s="326"/>
      <c r="K233" s="329"/>
    </row>
    <row r="234" spans="1:11" ht="11.25">
      <c r="A234" s="360"/>
      <c r="B234" s="361" t="s">
        <v>18</v>
      </c>
      <c r="C234" s="362">
        <v>1</v>
      </c>
      <c r="D234" s="363">
        <v>0.008264462809917356</v>
      </c>
      <c r="E234" s="382" t="s">
        <v>19</v>
      </c>
      <c r="F234" s="362">
        <v>4</v>
      </c>
      <c r="G234" s="363">
        <v>0.016260162601626018</v>
      </c>
      <c r="H234" s="382" t="s">
        <v>19</v>
      </c>
      <c r="I234" s="326"/>
      <c r="J234" s="326"/>
      <c r="K234" s="329"/>
    </row>
    <row r="235" spans="1:11" ht="11.25">
      <c r="A235" s="365" t="s">
        <v>370</v>
      </c>
      <c r="B235" s="328" t="s">
        <v>354</v>
      </c>
      <c r="C235" s="356"/>
      <c r="D235" s="357"/>
      <c r="E235" s="399"/>
      <c r="F235" s="343"/>
      <c r="G235" s="366"/>
      <c r="H235" s="399"/>
      <c r="I235" s="326"/>
      <c r="J235" s="326"/>
      <c r="K235" s="329"/>
    </row>
    <row r="236" spans="1:11" ht="11.25">
      <c r="A236" s="343"/>
      <c r="B236" s="328" t="s">
        <v>351</v>
      </c>
      <c r="C236" s="356">
        <v>12</v>
      </c>
      <c r="D236" s="357">
        <v>0.09917355371900827</v>
      </c>
      <c r="E236" s="380">
        <v>0.09917355371900827</v>
      </c>
      <c r="F236" s="356">
        <v>23</v>
      </c>
      <c r="G236" s="357">
        <v>0.09349593495934959</v>
      </c>
      <c r="H236" s="380">
        <v>0.09504132231404959</v>
      </c>
      <c r="I236" s="326"/>
      <c r="J236" s="326"/>
      <c r="K236" s="329"/>
    </row>
    <row r="237" spans="1:11" ht="11.25">
      <c r="A237" s="343"/>
      <c r="B237" s="328" t="s">
        <v>352</v>
      </c>
      <c r="C237" s="356">
        <v>41</v>
      </c>
      <c r="D237" s="357">
        <v>0.33884297520661155</v>
      </c>
      <c r="E237" s="380">
        <v>0.33884297520661155</v>
      </c>
      <c r="F237" s="356">
        <v>95</v>
      </c>
      <c r="G237" s="357">
        <v>0.3861788617886179</v>
      </c>
      <c r="H237" s="380">
        <v>0.3925619834710744</v>
      </c>
      <c r="I237" s="326"/>
      <c r="J237" s="326"/>
      <c r="K237" s="329"/>
    </row>
    <row r="238" spans="1:11" ht="11.25">
      <c r="A238" s="343"/>
      <c r="B238" s="328" t="s">
        <v>353</v>
      </c>
      <c r="C238" s="356">
        <v>48</v>
      </c>
      <c r="D238" s="357">
        <v>0.39669421487603307</v>
      </c>
      <c r="E238" s="380">
        <v>0.39669421487603307</v>
      </c>
      <c r="F238" s="356">
        <v>88</v>
      </c>
      <c r="G238" s="357">
        <v>0.35772357723577236</v>
      </c>
      <c r="H238" s="380">
        <v>0.36363636363636365</v>
      </c>
      <c r="I238" s="326"/>
      <c r="J238" s="326"/>
      <c r="K238" s="329"/>
    </row>
    <row r="239" spans="1:11" ht="11.25">
      <c r="A239" s="343"/>
      <c r="B239" s="328" t="s">
        <v>365</v>
      </c>
      <c r="C239" s="356">
        <v>13</v>
      </c>
      <c r="D239" s="357">
        <v>0.10743801652892562</v>
      </c>
      <c r="E239" s="380">
        <v>0.10743801652892562</v>
      </c>
      <c r="F239" s="356">
        <v>22</v>
      </c>
      <c r="G239" s="357">
        <v>0.08943089430894309</v>
      </c>
      <c r="H239" s="380">
        <v>0.09090909090909091</v>
      </c>
      <c r="I239" s="326"/>
      <c r="J239" s="326"/>
      <c r="K239" s="329"/>
    </row>
    <row r="240" spans="1:11" ht="11.25">
      <c r="A240" s="343"/>
      <c r="B240" s="328" t="s">
        <v>367</v>
      </c>
      <c r="C240" s="356">
        <v>7</v>
      </c>
      <c r="D240" s="357">
        <v>0.05785123966942149</v>
      </c>
      <c r="E240" s="380">
        <v>0.05785123966942149</v>
      </c>
      <c r="F240" s="356">
        <v>14</v>
      </c>
      <c r="G240" s="357">
        <v>0.056910569105691054</v>
      </c>
      <c r="H240" s="380">
        <v>0.05785123966942149</v>
      </c>
      <c r="I240" s="326"/>
      <c r="J240" s="326"/>
      <c r="K240" s="329"/>
    </row>
    <row r="241" spans="1:11" ht="11.25">
      <c r="A241" s="360"/>
      <c r="B241" s="361" t="s">
        <v>18</v>
      </c>
      <c r="C241" s="362">
        <v>0</v>
      </c>
      <c r="D241" s="363">
        <v>0</v>
      </c>
      <c r="E241" s="382" t="s">
        <v>19</v>
      </c>
      <c r="F241" s="362">
        <v>4</v>
      </c>
      <c r="G241" s="363">
        <v>0.016260162601626018</v>
      </c>
      <c r="H241" s="382" t="s">
        <v>19</v>
      </c>
      <c r="I241" s="346"/>
      <c r="J241" s="331"/>
      <c r="K241" s="347"/>
    </row>
    <row r="242" spans="1:11" ht="12.75">
      <c r="A242" s="319" t="s">
        <v>206</v>
      </c>
      <c r="B242" s="320"/>
      <c r="C242" s="321"/>
      <c r="D242" s="368"/>
      <c r="E242" s="368"/>
      <c r="F242" s="322"/>
      <c r="G242" s="374"/>
      <c r="H242" s="374"/>
      <c r="I242" s="322"/>
      <c r="J242" s="322"/>
      <c r="K242" s="323" t="s">
        <v>434</v>
      </c>
    </row>
    <row r="243" spans="1:11" ht="12.75">
      <c r="A243" s="325" t="s">
        <v>193</v>
      </c>
      <c r="B243" s="326"/>
      <c r="C243" s="327"/>
      <c r="D243" s="327"/>
      <c r="E243" s="327"/>
      <c r="F243" s="328"/>
      <c r="G243" s="328"/>
      <c r="H243" s="328"/>
      <c r="I243" s="328"/>
      <c r="J243" s="328"/>
      <c r="K243" s="329"/>
    </row>
    <row r="244" spans="1:11" ht="12.75">
      <c r="A244" s="6" t="s">
        <v>346</v>
      </c>
      <c r="B244" s="326"/>
      <c r="C244" s="327"/>
      <c r="D244" s="327"/>
      <c r="E244" s="327"/>
      <c r="F244" s="328"/>
      <c r="G244" s="328"/>
      <c r="H244" s="328"/>
      <c r="I244" s="328"/>
      <c r="J244" s="328"/>
      <c r="K244" s="329"/>
    </row>
    <row r="245" spans="1:15" ht="12.75">
      <c r="A245" s="330" t="s">
        <v>347</v>
      </c>
      <c r="B245" s="331"/>
      <c r="C245" s="331"/>
      <c r="D245" s="331"/>
      <c r="E245" s="331"/>
      <c r="F245" s="331"/>
      <c r="G245" s="331"/>
      <c r="H245" s="332"/>
      <c r="I245" s="328"/>
      <c r="J245" s="328"/>
      <c r="K245" s="375"/>
      <c r="L245" s="334"/>
      <c r="M245" s="335"/>
      <c r="N245" s="334"/>
      <c r="O245" s="334"/>
    </row>
    <row r="246" spans="1:11" ht="18" customHeight="1">
      <c r="A246" s="336"/>
      <c r="B246" s="337"/>
      <c r="C246" s="384" t="s">
        <v>147</v>
      </c>
      <c r="D246" s="385"/>
      <c r="E246" s="385"/>
      <c r="F246" s="384" t="s">
        <v>148</v>
      </c>
      <c r="G246" s="385"/>
      <c r="H246" s="385"/>
      <c r="I246" s="339"/>
      <c r="J246" s="320"/>
      <c r="K246" s="337"/>
    </row>
    <row r="247" spans="1:11" ht="11.25">
      <c r="A247" s="343"/>
      <c r="B247" s="329"/>
      <c r="C247" s="387"/>
      <c r="D247" s="388" t="s">
        <v>5</v>
      </c>
      <c r="E247" s="388" t="s">
        <v>5</v>
      </c>
      <c r="F247" s="387"/>
      <c r="G247" s="388" t="s">
        <v>5</v>
      </c>
      <c r="H247" s="388" t="s">
        <v>5</v>
      </c>
      <c r="I247" s="343"/>
      <c r="J247" s="326"/>
      <c r="K247" s="329"/>
    </row>
    <row r="248" spans="1:11" ht="11.25" customHeight="1">
      <c r="A248" s="341"/>
      <c r="B248" s="342" t="s">
        <v>435</v>
      </c>
      <c r="C248" s="389"/>
      <c r="D248" s="390" t="s">
        <v>7</v>
      </c>
      <c r="E248" s="390" t="s">
        <v>8</v>
      </c>
      <c r="F248" s="389"/>
      <c r="G248" s="390" t="s">
        <v>7</v>
      </c>
      <c r="H248" s="390" t="s">
        <v>8</v>
      </c>
      <c r="I248" s="343"/>
      <c r="J248" s="326"/>
      <c r="K248" s="329"/>
    </row>
    <row r="249" spans="1:11" ht="11.25">
      <c r="A249" s="346"/>
      <c r="B249" s="347"/>
      <c r="C249" s="392" t="s">
        <v>9</v>
      </c>
      <c r="D249" s="393" t="s">
        <v>10</v>
      </c>
      <c r="E249" s="393" t="s">
        <v>10</v>
      </c>
      <c r="F249" s="392" t="s">
        <v>9</v>
      </c>
      <c r="G249" s="393" t="s">
        <v>10</v>
      </c>
      <c r="H249" s="393" t="s">
        <v>10</v>
      </c>
      <c r="I249" s="343"/>
      <c r="J249" s="326"/>
      <c r="K249" s="329"/>
    </row>
    <row r="250" spans="1:11" ht="11.25">
      <c r="A250" s="365" t="s">
        <v>373</v>
      </c>
      <c r="B250" s="328" t="s">
        <v>374</v>
      </c>
      <c r="C250" s="356"/>
      <c r="D250" s="357"/>
      <c r="E250" s="399"/>
      <c r="F250" s="343"/>
      <c r="G250" s="326"/>
      <c r="H250" s="329"/>
      <c r="I250" s="326"/>
      <c r="J250" s="326"/>
      <c r="K250" s="329"/>
    </row>
    <row r="251" spans="1:11" ht="11.25">
      <c r="A251" s="365"/>
      <c r="B251" s="328" t="s">
        <v>375</v>
      </c>
      <c r="C251" s="356"/>
      <c r="D251" s="357"/>
      <c r="E251" s="366"/>
      <c r="F251" s="343"/>
      <c r="G251" s="326"/>
      <c r="H251" s="329"/>
      <c r="I251" s="326"/>
      <c r="J251" s="326"/>
      <c r="K251" s="329"/>
    </row>
    <row r="252" spans="1:11" ht="11.25">
      <c r="A252" s="343"/>
      <c r="B252" s="328" t="s">
        <v>351</v>
      </c>
      <c r="C252" s="356">
        <v>24</v>
      </c>
      <c r="D252" s="357">
        <v>0.19834710743801653</v>
      </c>
      <c r="E252" s="380">
        <v>0.19834710743801653</v>
      </c>
      <c r="F252" s="356">
        <v>51</v>
      </c>
      <c r="G252" s="357">
        <v>0.2073170731707317</v>
      </c>
      <c r="H252" s="380">
        <v>0.21074380165289255</v>
      </c>
      <c r="I252" s="326"/>
      <c r="J252" s="326"/>
      <c r="K252" s="329"/>
    </row>
    <row r="253" spans="1:11" ht="11.25">
      <c r="A253" s="343"/>
      <c r="B253" s="328" t="s">
        <v>352</v>
      </c>
      <c r="C253" s="356">
        <v>36</v>
      </c>
      <c r="D253" s="357">
        <v>0.2975206611570248</v>
      </c>
      <c r="E253" s="380">
        <v>0.2975206611570248</v>
      </c>
      <c r="F253" s="356">
        <v>97</v>
      </c>
      <c r="G253" s="357">
        <v>0.3943089430894309</v>
      </c>
      <c r="H253" s="380">
        <v>0.40082644628099173</v>
      </c>
      <c r="I253" s="326"/>
      <c r="J253" s="326"/>
      <c r="K253" s="329"/>
    </row>
    <row r="254" spans="1:11" ht="11.25">
      <c r="A254" s="343"/>
      <c r="B254" s="328" t="s">
        <v>353</v>
      </c>
      <c r="C254" s="356">
        <v>54</v>
      </c>
      <c r="D254" s="357">
        <v>0.4462809917355372</v>
      </c>
      <c r="E254" s="380">
        <v>0.4462809917355372</v>
      </c>
      <c r="F254" s="356">
        <v>59</v>
      </c>
      <c r="G254" s="357">
        <v>0.23983739837398374</v>
      </c>
      <c r="H254" s="380">
        <v>0.24380165289256198</v>
      </c>
      <c r="I254" s="326"/>
      <c r="J254" s="326"/>
      <c r="K254" s="329"/>
    </row>
    <row r="255" spans="1:11" ht="11.25">
      <c r="A255" s="343"/>
      <c r="B255" s="328" t="s">
        <v>365</v>
      </c>
      <c r="C255" s="356">
        <v>4</v>
      </c>
      <c r="D255" s="357">
        <v>0.03305785123966942</v>
      </c>
      <c r="E255" s="380">
        <v>0.03305785123966942</v>
      </c>
      <c r="F255" s="356">
        <v>29</v>
      </c>
      <c r="G255" s="357">
        <v>0.11788617886178862</v>
      </c>
      <c r="H255" s="380">
        <v>0.11983471074380166</v>
      </c>
      <c r="I255" s="326"/>
      <c r="J255" s="326"/>
      <c r="K255" s="329"/>
    </row>
    <row r="256" spans="1:11" ht="11.25">
      <c r="A256" s="343"/>
      <c r="B256" s="328" t="s">
        <v>367</v>
      </c>
      <c r="C256" s="356">
        <v>3</v>
      </c>
      <c r="D256" s="357">
        <v>0.024793388429752067</v>
      </c>
      <c r="E256" s="380">
        <v>0.024793388429752067</v>
      </c>
      <c r="F256" s="356">
        <v>6</v>
      </c>
      <c r="G256" s="357">
        <v>0.024390243902439025</v>
      </c>
      <c r="H256" s="380">
        <v>0.024793388429752067</v>
      </c>
      <c r="I256" s="326"/>
      <c r="J256" s="326"/>
      <c r="K256" s="329"/>
    </row>
    <row r="257" spans="1:11" ht="11.25">
      <c r="A257" s="360"/>
      <c r="B257" s="361" t="s">
        <v>18</v>
      </c>
      <c r="C257" s="362">
        <v>0</v>
      </c>
      <c r="D257" s="363">
        <v>0</v>
      </c>
      <c r="E257" s="382" t="s">
        <v>19</v>
      </c>
      <c r="F257" s="362">
        <v>4</v>
      </c>
      <c r="G257" s="363">
        <v>0.016260162601626018</v>
      </c>
      <c r="H257" s="364" t="s">
        <v>19</v>
      </c>
      <c r="I257" s="326"/>
      <c r="J257" s="326"/>
      <c r="K257" s="329"/>
    </row>
    <row r="258" spans="1:11" ht="11.25">
      <c r="A258" s="365" t="s">
        <v>376</v>
      </c>
      <c r="B258" s="328" t="s">
        <v>356</v>
      </c>
      <c r="C258" s="356"/>
      <c r="D258" s="357"/>
      <c r="E258" s="399"/>
      <c r="F258" s="343"/>
      <c r="G258" s="366"/>
      <c r="H258" s="400"/>
      <c r="I258" s="326"/>
      <c r="J258" s="326"/>
      <c r="K258" s="329"/>
    </row>
    <row r="259" spans="1:11" ht="11.25">
      <c r="A259" s="343"/>
      <c r="B259" s="328" t="s">
        <v>351</v>
      </c>
      <c r="C259" s="356">
        <v>5</v>
      </c>
      <c r="D259" s="357">
        <v>0.04132231404958678</v>
      </c>
      <c r="E259" s="380">
        <v>0.04132231404958678</v>
      </c>
      <c r="F259" s="356">
        <v>15</v>
      </c>
      <c r="G259" s="357">
        <v>0.06097560975609756</v>
      </c>
      <c r="H259" s="357">
        <v>0.06198347107438017</v>
      </c>
      <c r="I259" s="343"/>
      <c r="J259" s="326"/>
      <c r="K259" s="329"/>
    </row>
    <row r="260" spans="1:11" ht="11.25">
      <c r="A260" s="343"/>
      <c r="B260" s="328" t="s">
        <v>352</v>
      </c>
      <c r="C260" s="356">
        <v>23</v>
      </c>
      <c r="D260" s="357">
        <v>0.19008264462809918</v>
      </c>
      <c r="E260" s="380">
        <v>0.19008264462809918</v>
      </c>
      <c r="F260" s="356">
        <v>48</v>
      </c>
      <c r="G260" s="357">
        <v>0.1951219512195122</v>
      </c>
      <c r="H260" s="357">
        <v>0.19834710743801653</v>
      </c>
      <c r="I260" s="343"/>
      <c r="J260" s="326"/>
      <c r="K260" s="329"/>
    </row>
    <row r="261" spans="1:11" ht="11.25">
      <c r="A261" s="343"/>
      <c r="B261" s="328" t="s">
        <v>353</v>
      </c>
      <c r="C261" s="356">
        <v>53</v>
      </c>
      <c r="D261" s="357">
        <v>0.4380165289256198</v>
      </c>
      <c r="E261" s="380">
        <v>0.4380165289256198</v>
      </c>
      <c r="F261" s="356">
        <v>102</v>
      </c>
      <c r="G261" s="357">
        <v>0.4146341463414634</v>
      </c>
      <c r="H261" s="357">
        <v>0.4214876033057851</v>
      </c>
      <c r="I261" s="343"/>
      <c r="J261" s="326"/>
      <c r="K261" s="329"/>
    </row>
    <row r="262" spans="1:11" ht="11.25">
      <c r="A262" s="343"/>
      <c r="B262" s="328" t="s">
        <v>365</v>
      </c>
      <c r="C262" s="356">
        <v>22</v>
      </c>
      <c r="D262" s="357">
        <v>0.18181818181818182</v>
      </c>
      <c r="E262" s="380">
        <v>0.18181818181818182</v>
      </c>
      <c r="F262" s="356">
        <v>55</v>
      </c>
      <c r="G262" s="357">
        <v>0.22357723577235772</v>
      </c>
      <c r="H262" s="357">
        <v>0.22727272727272727</v>
      </c>
      <c r="I262" s="343"/>
      <c r="J262" s="326"/>
      <c r="K262" s="329"/>
    </row>
    <row r="263" spans="1:11" ht="11.25">
      <c r="A263" s="343"/>
      <c r="B263" s="328" t="s">
        <v>367</v>
      </c>
      <c r="C263" s="356">
        <v>18</v>
      </c>
      <c r="D263" s="357">
        <v>0.1487603305785124</v>
      </c>
      <c r="E263" s="380">
        <v>0.1487603305785124</v>
      </c>
      <c r="F263" s="356">
        <v>22</v>
      </c>
      <c r="G263" s="357">
        <v>0.08943089430894309</v>
      </c>
      <c r="H263" s="357">
        <v>0.09090909090909091</v>
      </c>
      <c r="I263" s="343"/>
      <c r="J263" s="326"/>
      <c r="K263" s="329"/>
    </row>
    <row r="264" spans="1:11" ht="11.25">
      <c r="A264" s="360"/>
      <c r="B264" s="361" t="s">
        <v>18</v>
      </c>
      <c r="C264" s="362">
        <v>0</v>
      </c>
      <c r="D264" s="363">
        <v>0</v>
      </c>
      <c r="E264" s="382" t="s">
        <v>19</v>
      </c>
      <c r="F264" s="362">
        <v>4</v>
      </c>
      <c r="G264" s="363">
        <v>0.016260162601626018</v>
      </c>
      <c r="H264" s="364" t="s">
        <v>19</v>
      </c>
      <c r="I264" s="343"/>
      <c r="J264" s="326"/>
      <c r="K264" s="329"/>
    </row>
    <row r="265" spans="1:11" ht="11.25">
      <c r="A265" s="365" t="s">
        <v>377</v>
      </c>
      <c r="B265" s="328" t="s">
        <v>357</v>
      </c>
      <c r="C265" s="356"/>
      <c r="D265" s="357"/>
      <c r="E265" s="399"/>
      <c r="F265" s="343"/>
      <c r="G265" s="366"/>
      <c r="H265" s="366"/>
      <c r="I265" s="343"/>
      <c r="J265" s="326"/>
      <c r="K265" s="329"/>
    </row>
    <row r="266" spans="1:11" ht="11.25">
      <c r="A266" s="343"/>
      <c r="B266" s="328" t="s">
        <v>351</v>
      </c>
      <c r="C266" s="356">
        <v>12</v>
      </c>
      <c r="D266" s="357">
        <v>0.09917355371900827</v>
      </c>
      <c r="E266" s="380">
        <v>0.10084033613445378</v>
      </c>
      <c r="F266" s="356">
        <v>27</v>
      </c>
      <c r="G266" s="357">
        <v>0.10975609756097561</v>
      </c>
      <c r="H266" s="357">
        <v>0.1115702479338843</v>
      </c>
      <c r="I266" s="343"/>
      <c r="J266" s="326"/>
      <c r="K266" s="329"/>
    </row>
    <row r="267" spans="1:11" ht="11.25">
      <c r="A267" s="343"/>
      <c r="B267" s="328" t="s">
        <v>352</v>
      </c>
      <c r="C267" s="356">
        <v>35</v>
      </c>
      <c r="D267" s="357">
        <v>0.2892561983471074</v>
      </c>
      <c r="E267" s="380">
        <v>0.29411764705882354</v>
      </c>
      <c r="F267" s="356">
        <v>84</v>
      </c>
      <c r="G267" s="357">
        <v>0.34146341463414637</v>
      </c>
      <c r="H267" s="357">
        <v>0.34710743801652894</v>
      </c>
      <c r="I267" s="343"/>
      <c r="J267" s="326"/>
      <c r="K267" s="329"/>
    </row>
    <row r="268" spans="1:11" ht="11.25">
      <c r="A268" s="343"/>
      <c r="B268" s="328" t="s">
        <v>353</v>
      </c>
      <c r="C268" s="356">
        <v>47</v>
      </c>
      <c r="D268" s="357">
        <v>0.3884297520661157</v>
      </c>
      <c r="E268" s="380">
        <v>0.3949579831932773</v>
      </c>
      <c r="F268" s="356">
        <v>86</v>
      </c>
      <c r="G268" s="357">
        <v>0.34959349593495936</v>
      </c>
      <c r="H268" s="357">
        <v>0.35537190082644626</v>
      </c>
      <c r="I268" s="343"/>
      <c r="J268" s="326"/>
      <c r="K268" s="329"/>
    </row>
    <row r="269" spans="1:11" ht="11.25">
      <c r="A269" s="343"/>
      <c r="B269" s="328" t="s">
        <v>365</v>
      </c>
      <c r="C269" s="356">
        <v>17</v>
      </c>
      <c r="D269" s="357">
        <v>0.14049586776859505</v>
      </c>
      <c r="E269" s="380">
        <v>0.14285714285714285</v>
      </c>
      <c r="F269" s="356">
        <v>31</v>
      </c>
      <c r="G269" s="357">
        <v>0.12601626016260162</v>
      </c>
      <c r="H269" s="357">
        <v>0.128099173553719</v>
      </c>
      <c r="I269" s="343"/>
      <c r="J269" s="326"/>
      <c r="K269" s="329"/>
    </row>
    <row r="270" spans="1:11" ht="11.25">
      <c r="A270" s="343"/>
      <c r="B270" s="328" t="s">
        <v>367</v>
      </c>
      <c r="C270" s="356">
        <v>8</v>
      </c>
      <c r="D270" s="357">
        <v>0.06611570247933884</v>
      </c>
      <c r="E270" s="380">
        <v>0.06722689075630252</v>
      </c>
      <c r="F270" s="356">
        <v>14</v>
      </c>
      <c r="G270" s="357">
        <v>0.056910569105691054</v>
      </c>
      <c r="H270" s="357">
        <v>0.05785123966942149</v>
      </c>
      <c r="I270" s="343"/>
      <c r="J270" s="326"/>
      <c r="K270" s="329"/>
    </row>
    <row r="271" spans="1:11" ht="11.25">
      <c r="A271" s="360"/>
      <c r="B271" s="361" t="s">
        <v>18</v>
      </c>
      <c r="C271" s="362">
        <v>2</v>
      </c>
      <c r="D271" s="363">
        <v>0.01652892561983471</v>
      </c>
      <c r="E271" s="382" t="s">
        <v>19</v>
      </c>
      <c r="F271" s="362">
        <v>4</v>
      </c>
      <c r="G271" s="363">
        <v>0.016260162601626018</v>
      </c>
      <c r="H271" s="364" t="s">
        <v>19</v>
      </c>
      <c r="I271" s="343"/>
      <c r="J271" s="326"/>
      <c r="K271" s="329"/>
    </row>
    <row r="272" spans="1:11" ht="11.25">
      <c r="A272" s="365" t="s">
        <v>380</v>
      </c>
      <c r="B272" s="328" t="s">
        <v>358</v>
      </c>
      <c r="C272" s="356"/>
      <c r="D272" s="357"/>
      <c r="E272" s="399"/>
      <c r="F272" s="343"/>
      <c r="G272" s="366"/>
      <c r="H272" s="366"/>
      <c r="I272" s="343"/>
      <c r="J272" s="326"/>
      <c r="K272" s="329"/>
    </row>
    <row r="273" spans="1:11" ht="11.25">
      <c r="A273" s="343"/>
      <c r="B273" s="328" t="s">
        <v>351</v>
      </c>
      <c r="C273" s="356">
        <v>14</v>
      </c>
      <c r="D273" s="357">
        <v>0.11570247933884298</v>
      </c>
      <c r="E273" s="380">
        <v>0.11666666666666667</v>
      </c>
      <c r="F273" s="356">
        <v>32</v>
      </c>
      <c r="G273" s="357">
        <v>0.13008130081300814</v>
      </c>
      <c r="H273" s="357">
        <v>0.1322314049586777</v>
      </c>
      <c r="I273" s="343"/>
      <c r="J273" s="326"/>
      <c r="K273" s="329"/>
    </row>
    <row r="274" spans="1:11" ht="11.25">
      <c r="A274" s="343"/>
      <c r="B274" s="328" t="s">
        <v>352</v>
      </c>
      <c r="C274" s="356">
        <v>60</v>
      </c>
      <c r="D274" s="357">
        <v>0.49586776859504134</v>
      </c>
      <c r="E274" s="380">
        <v>0.5</v>
      </c>
      <c r="F274" s="356">
        <v>111</v>
      </c>
      <c r="G274" s="357">
        <v>0.45121951219512196</v>
      </c>
      <c r="H274" s="357">
        <v>0.45867768595041325</v>
      </c>
      <c r="I274" s="343"/>
      <c r="J274" s="326"/>
      <c r="K274" s="329"/>
    </row>
    <row r="275" spans="1:11" ht="11.25">
      <c r="A275" s="343"/>
      <c r="B275" s="328" t="s">
        <v>353</v>
      </c>
      <c r="C275" s="356">
        <v>37</v>
      </c>
      <c r="D275" s="357">
        <v>0.30578512396694213</v>
      </c>
      <c r="E275" s="380">
        <v>0.30833333333333335</v>
      </c>
      <c r="F275" s="356">
        <v>69</v>
      </c>
      <c r="G275" s="357">
        <v>0.2804878048780488</v>
      </c>
      <c r="H275" s="357">
        <v>0.28512396694214875</v>
      </c>
      <c r="I275" s="343"/>
      <c r="J275" s="326"/>
      <c r="K275" s="329"/>
    </row>
    <row r="276" spans="1:11" ht="11.25">
      <c r="A276" s="343"/>
      <c r="B276" s="328" t="s">
        <v>365</v>
      </c>
      <c r="C276" s="356">
        <v>8</v>
      </c>
      <c r="D276" s="357">
        <v>0.06611570247933884</v>
      </c>
      <c r="E276" s="380">
        <v>0.06666666666666667</v>
      </c>
      <c r="F276" s="356">
        <v>20</v>
      </c>
      <c r="G276" s="357">
        <v>0.08130081300813008</v>
      </c>
      <c r="H276" s="357">
        <v>0.08264462809917356</v>
      </c>
      <c r="I276" s="343"/>
      <c r="J276" s="326"/>
      <c r="K276" s="329"/>
    </row>
    <row r="277" spans="1:11" ht="11.25">
      <c r="A277" s="343"/>
      <c r="B277" s="328" t="s">
        <v>367</v>
      </c>
      <c r="C277" s="356">
        <v>1</v>
      </c>
      <c r="D277" s="357">
        <v>0.008264462809917356</v>
      </c>
      <c r="E277" s="380">
        <v>0.008333333333333333</v>
      </c>
      <c r="F277" s="356">
        <v>10</v>
      </c>
      <c r="G277" s="357">
        <v>0.04065040650406504</v>
      </c>
      <c r="H277" s="357">
        <v>0.04132231404958678</v>
      </c>
      <c r="I277" s="343"/>
      <c r="J277" s="326"/>
      <c r="K277" s="329"/>
    </row>
    <row r="278" spans="1:11" ht="11.25">
      <c r="A278" s="360"/>
      <c r="B278" s="361" t="s">
        <v>18</v>
      </c>
      <c r="C278" s="362">
        <v>1</v>
      </c>
      <c r="D278" s="363">
        <v>0.008264462809917356</v>
      </c>
      <c r="E278" s="382" t="s">
        <v>19</v>
      </c>
      <c r="F278" s="362">
        <v>4</v>
      </c>
      <c r="G278" s="363">
        <v>0.016260162601626018</v>
      </c>
      <c r="H278" s="364" t="s">
        <v>19</v>
      </c>
      <c r="I278" s="343"/>
      <c r="J278" s="326"/>
      <c r="K278" s="329"/>
    </row>
    <row r="279" spans="1:11" ht="11.25">
      <c r="A279" s="365" t="s">
        <v>381</v>
      </c>
      <c r="B279" s="328" t="s">
        <v>359</v>
      </c>
      <c r="C279" s="356"/>
      <c r="D279" s="357"/>
      <c r="E279" s="399"/>
      <c r="F279" s="343"/>
      <c r="G279" s="366"/>
      <c r="H279" s="366"/>
      <c r="I279" s="343"/>
      <c r="J279" s="326"/>
      <c r="K279" s="329"/>
    </row>
    <row r="280" spans="1:11" ht="11.25">
      <c r="A280" s="343"/>
      <c r="B280" s="328" t="s">
        <v>351</v>
      </c>
      <c r="C280" s="356">
        <v>17</v>
      </c>
      <c r="D280" s="357">
        <v>0.14049586776859505</v>
      </c>
      <c r="E280" s="380">
        <v>0.14166666666666666</v>
      </c>
      <c r="F280" s="356">
        <v>41</v>
      </c>
      <c r="G280" s="357">
        <v>0.16666666666666666</v>
      </c>
      <c r="H280" s="357">
        <v>0.17012448132780084</v>
      </c>
      <c r="I280" s="343"/>
      <c r="J280" s="326"/>
      <c r="K280" s="329"/>
    </row>
    <row r="281" spans="1:11" ht="11.25">
      <c r="A281" s="343"/>
      <c r="B281" s="328" t="s">
        <v>352</v>
      </c>
      <c r="C281" s="356">
        <v>53</v>
      </c>
      <c r="D281" s="357">
        <v>0.4380165289256198</v>
      </c>
      <c r="E281" s="380">
        <v>0.44166666666666665</v>
      </c>
      <c r="F281" s="356">
        <v>112</v>
      </c>
      <c r="G281" s="357">
        <v>0.45528455284552843</v>
      </c>
      <c r="H281" s="357">
        <v>0.46473029045643155</v>
      </c>
      <c r="I281" s="343"/>
      <c r="J281" s="326"/>
      <c r="K281" s="329"/>
    </row>
    <row r="282" spans="1:11" ht="11.25">
      <c r="A282" s="343"/>
      <c r="B282" s="328" t="s">
        <v>353</v>
      </c>
      <c r="C282" s="356">
        <v>41</v>
      </c>
      <c r="D282" s="357">
        <v>0.33884297520661155</v>
      </c>
      <c r="E282" s="380">
        <v>0.3416666666666667</v>
      </c>
      <c r="F282" s="356">
        <v>57</v>
      </c>
      <c r="G282" s="357">
        <v>0.23170731707317074</v>
      </c>
      <c r="H282" s="357">
        <v>0.23651452282157676</v>
      </c>
      <c r="I282" s="343"/>
      <c r="J282" s="326"/>
      <c r="K282" s="329"/>
    </row>
    <row r="283" spans="1:11" ht="11.25">
      <c r="A283" s="343"/>
      <c r="B283" s="328" t="s">
        <v>365</v>
      </c>
      <c r="C283" s="356">
        <v>7</v>
      </c>
      <c r="D283" s="357">
        <v>0.05785123966942149</v>
      </c>
      <c r="E283" s="380">
        <v>0.058333333333333334</v>
      </c>
      <c r="F283" s="356">
        <v>24</v>
      </c>
      <c r="G283" s="357">
        <v>0.0975609756097561</v>
      </c>
      <c r="H283" s="357">
        <v>0.0995850622406639</v>
      </c>
      <c r="I283" s="343"/>
      <c r="J283" s="326"/>
      <c r="K283" s="329"/>
    </row>
    <row r="284" spans="1:11" ht="11.25">
      <c r="A284" s="343"/>
      <c r="B284" s="328" t="s">
        <v>367</v>
      </c>
      <c r="C284" s="356">
        <v>2</v>
      </c>
      <c r="D284" s="357">
        <v>0.01652892561983471</v>
      </c>
      <c r="E284" s="380">
        <v>0.016666666666666666</v>
      </c>
      <c r="F284" s="356">
        <v>7</v>
      </c>
      <c r="G284" s="357">
        <v>0.028455284552845527</v>
      </c>
      <c r="H284" s="357">
        <v>0.029045643153526972</v>
      </c>
      <c r="I284" s="343"/>
      <c r="J284" s="326"/>
      <c r="K284" s="329"/>
    </row>
    <row r="285" spans="1:11" ht="11.25">
      <c r="A285" s="360"/>
      <c r="B285" s="361" t="s">
        <v>18</v>
      </c>
      <c r="C285" s="362">
        <v>1</v>
      </c>
      <c r="D285" s="363">
        <v>0.008264462809917356</v>
      </c>
      <c r="E285" s="382" t="s">
        <v>19</v>
      </c>
      <c r="F285" s="362">
        <v>5</v>
      </c>
      <c r="G285" s="363">
        <v>0.02032520325203252</v>
      </c>
      <c r="H285" s="364" t="s">
        <v>19</v>
      </c>
      <c r="I285" s="346"/>
      <c r="J285" s="331"/>
      <c r="K285" s="347"/>
    </row>
    <row r="286" spans="1:11" ht="12.75">
      <c r="A286" s="319" t="s">
        <v>206</v>
      </c>
      <c r="B286" s="320"/>
      <c r="C286" s="321"/>
      <c r="D286" s="368"/>
      <c r="E286" s="368"/>
      <c r="F286" s="322"/>
      <c r="G286" s="374"/>
      <c r="H286" s="374"/>
      <c r="I286" s="322"/>
      <c r="J286" s="322"/>
      <c r="K286" s="323" t="s">
        <v>436</v>
      </c>
    </row>
    <row r="287" spans="1:11" ht="12.75">
      <c r="A287" s="325" t="s">
        <v>193</v>
      </c>
      <c r="B287" s="326"/>
      <c r="C287" s="327"/>
      <c r="D287" s="327"/>
      <c r="E287" s="327"/>
      <c r="F287" s="328"/>
      <c r="G287" s="328"/>
      <c r="H287" s="328"/>
      <c r="I287" s="328"/>
      <c r="J287" s="328"/>
      <c r="K287" s="329"/>
    </row>
    <row r="288" spans="1:11" ht="12.75">
      <c r="A288" s="6" t="s">
        <v>346</v>
      </c>
      <c r="B288" s="326"/>
      <c r="C288" s="327"/>
      <c r="D288" s="327"/>
      <c r="E288" s="327"/>
      <c r="F288" s="328"/>
      <c r="G288" s="328"/>
      <c r="H288" s="328"/>
      <c r="I288" s="328"/>
      <c r="J288" s="328"/>
      <c r="K288" s="329"/>
    </row>
    <row r="289" spans="1:15" ht="12.75">
      <c r="A289" s="330" t="s">
        <v>347</v>
      </c>
      <c r="B289" s="331"/>
      <c r="C289" s="331"/>
      <c r="D289" s="331"/>
      <c r="E289" s="331"/>
      <c r="F289" s="331"/>
      <c r="G289" s="331"/>
      <c r="H289" s="332"/>
      <c r="I289" s="328"/>
      <c r="J289" s="328"/>
      <c r="K289" s="375"/>
      <c r="L289" s="334"/>
      <c r="M289" s="335"/>
      <c r="N289" s="334"/>
      <c r="O289" s="334"/>
    </row>
    <row r="290" spans="1:11" ht="18" customHeight="1">
      <c r="A290" s="336"/>
      <c r="B290" s="337"/>
      <c r="C290" s="384" t="s">
        <v>147</v>
      </c>
      <c r="D290" s="385"/>
      <c r="E290" s="385"/>
      <c r="F290" s="384" t="s">
        <v>148</v>
      </c>
      <c r="G290" s="385"/>
      <c r="H290" s="385"/>
      <c r="I290" s="339"/>
      <c r="J290" s="320"/>
      <c r="K290" s="337"/>
    </row>
    <row r="291" spans="1:11" ht="11.25">
      <c r="A291" s="343"/>
      <c r="B291" s="329"/>
      <c r="C291" s="387"/>
      <c r="D291" s="388" t="s">
        <v>5</v>
      </c>
      <c r="E291" s="388" t="s">
        <v>5</v>
      </c>
      <c r="F291" s="387"/>
      <c r="G291" s="388" t="s">
        <v>5</v>
      </c>
      <c r="H291" s="388" t="s">
        <v>5</v>
      </c>
      <c r="I291" s="343"/>
      <c r="J291" s="326"/>
      <c r="K291" s="329"/>
    </row>
    <row r="292" spans="1:11" ht="11.25" customHeight="1">
      <c r="A292" s="341"/>
      <c r="B292" s="342" t="s">
        <v>435</v>
      </c>
      <c r="C292" s="389"/>
      <c r="D292" s="390" t="s">
        <v>7</v>
      </c>
      <c r="E292" s="390" t="s">
        <v>8</v>
      </c>
      <c r="F292" s="389"/>
      <c r="G292" s="390" t="s">
        <v>7</v>
      </c>
      <c r="H292" s="390" t="s">
        <v>8</v>
      </c>
      <c r="I292" s="343"/>
      <c r="J292" s="326"/>
      <c r="K292" s="329"/>
    </row>
    <row r="293" spans="1:11" ht="11.25">
      <c r="A293" s="346"/>
      <c r="B293" s="347"/>
      <c r="C293" s="392" t="s">
        <v>9</v>
      </c>
      <c r="D293" s="393" t="s">
        <v>10</v>
      </c>
      <c r="E293" s="393" t="s">
        <v>10</v>
      </c>
      <c r="F293" s="392" t="s">
        <v>9</v>
      </c>
      <c r="G293" s="393" t="s">
        <v>10</v>
      </c>
      <c r="H293" s="393" t="s">
        <v>10</v>
      </c>
      <c r="I293" s="343"/>
      <c r="J293" s="326"/>
      <c r="K293" s="329"/>
    </row>
    <row r="294" spans="1:11" ht="11.25">
      <c r="A294" s="365" t="s">
        <v>382</v>
      </c>
      <c r="B294" s="328" t="s">
        <v>360</v>
      </c>
      <c r="C294" s="356"/>
      <c r="D294" s="357"/>
      <c r="E294" s="399"/>
      <c r="F294" s="343"/>
      <c r="G294" s="326"/>
      <c r="H294" s="326"/>
      <c r="I294" s="343"/>
      <c r="J294" s="326"/>
      <c r="K294" s="329"/>
    </row>
    <row r="295" spans="1:11" ht="11.25">
      <c r="A295" s="343"/>
      <c r="B295" s="328" t="s">
        <v>351</v>
      </c>
      <c r="C295" s="356">
        <v>16</v>
      </c>
      <c r="D295" s="357">
        <v>0.1322314049586777</v>
      </c>
      <c r="E295" s="380">
        <v>0.13445378151260504</v>
      </c>
      <c r="F295" s="356">
        <v>31</v>
      </c>
      <c r="G295" s="357">
        <v>0.12601626016260162</v>
      </c>
      <c r="H295" s="357">
        <v>0.12916666666666668</v>
      </c>
      <c r="I295" s="343"/>
      <c r="J295" s="326"/>
      <c r="K295" s="329"/>
    </row>
    <row r="296" spans="1:11" ht="11.25">
      <c r="A296" s="343"/>
      <c r="B296" s="328" t="s">
        <v>352</v>
      </c>
      <c r="C296" s="356">
        <v>47</v>
      </c>
      <c r="D296" s="357">
        <v>0.3884297520661157</v>
      </c>
      <c r="E296" s="380">
        <v>0.3949579831932773</v>
      </c>
      <c r="F296" s="356">
        <v>109</v>
      </c>
      <c r="G296" s="357">
        <v>0.44308943089430897</v>
      </c>
      <c r="H296" s="357">
        <v>0.45416666666666666</v>
      </c>
      <c r="I296" s="343"/>
      <c r="J296" s="326"/>
      <c r="K296" s="329"/>
    </row>
    <row r="297" spans="1:11" ht="11.25">
      <c r="A297" s="343"/>
      <c r="B297" s="328" t="s">
        <v>353</v>
      </c>
      <c r="C297" s="356">
        <v>47</v>
      </c>
      <c r="D297" s="357">
        <v>0.3884297520661157</v>
      </c>
      <c r="E297" s="380">
        <v>0.3949579831932773</v>
      </c>
      <c r="F297" s="356">
        <v>76</v>
      </c>
      <c r="G297" s="357">
        <v>0.3089430894308943</v>
      </c>
      <c r="H297" s="357">
        <v>0.31666666666666665</v>
      </c>
      <c r="I297" s="343"/>
      <c r="J297" s="326"/>
      <c r="K297" s="329"/>
    </row>
    <row r="298" spans="1:11" ht="11.25">
      <c r="A298" s="343"/>
      <c r="B298" s="328" t="s">
        <v>365</v>
      </c>
      <c r="C298" s="356">
        <v>8</v>
      </c>
      <c r="D298" s="357">
        <v>0.06611570247933884</v>
      </c>
      <c r="E298" s="380">
        <v>0.06722689075630252</v>
      </c>
      <c r="F298" s="356">
        <v>17</v>
      </c>
      <c r="G298" s="357">
        <v>0.06910569105691057</v>
      </c>
      <c r="H298" s="357">
        <v>0.07083333333333333</v>
      </c>
      <c r="I298" s="343"/>
      <c r="J298" s="326"/>
      <c r="K298" s="329"/>
    </row>
    <row r="299" spans="1:11" ht="11.25">
      <c r="A299" s="343"/>
      <c r="B299" s="328" t="s">
        <v>367</v>
      </c>
      <c r="C299" s="356">
        <v>1</v>
      </c>
      <c r="D299" s="357">
        <v>0.008264462809917356</v>
      </c>
      <c r="E299" s="380">
        <v>0.008403361344537815</v>
      </c>
      <c r="F299" s="356">
        <v>7</v>
      </c>
      <c r="G299" s="357">
        <v>0.028455284552845527</v>
      </c>
      <c r="H299" s="357">
        <v>0.029166666666666667</v>
      </c>
      <c r="I299" s="343"/>
      <c r="J299" s="326"/>
      <c r="K299" s="329"/>
    </row>
    <row r="300" spans="1:11" ht="11.25">
      <c r="A300" s="360"/>
      <c r="B300" s="361" t="s">
        <v>18</v>
      </c>
      <c r="C300" s="362">
        <v>2</v>
      </c>
      <c r="D300" s="363">
        <v>0.01652892561983471</v>
      </c>
      <c r="E300" s="382" t="s">
        <v>19</v>
      </c>
      <c r="F300" s="362">
        <v>6</v>
      </c>
      <c r="G300" s="363">
        <v>0.024390243902439025</v>
      </c>
      <c r="H300" s="364" t="s">
        <v>19</v>
      </c>
      <c r="I300" s="343"/>
      <c r="J300" s="326"/>
      <c r="K300" s="329"/>
    </row>
    <row r="301" spans="1:11" ht="11.25">
      <c r="A301" s="365" t="s">
        <v>383</v>
      </c>
      <c r="B301" s="328" t="s">
        <v>361</v>
      </c>
      <c r="C301" s="356"/>
      <c r="D301" s="357"/>
      <c r="E301" s="399"/>
      <c r="F301" s="343"/>
      <c r="G301" s="366"/>
      <c r="H301" s="366"/>
      <c r="I301" s="343"/>
      <c r="J301" s="326"/>
      <c r="K301" s="329"/>
    </row>
    <row r="302" spans="1:11" ht="11.25">
      <c r="A302" s="343"/>
      <c r="B302" s="328" t="s">
        <v>351</v>
      </c>
      <c r="C302" s="356">
        <v>14</v>
      </c>
      <c r="D302" s="357">
        <v>0.11570247933884298</v>
      </c>
      <c r="E302" s="380">
        <v>0.11666666666666667</v>
      </c>
      <c r="F302" s="356">
        <v>25</v>
      </c>
      <c r="G302" s="357">
        <v>0.1016260162601626</v>
      </c>
      <c r="H302" s="357">
        <v>0.1037344398340249</v>
      </c>
      <c r="I302" s="343"/>
      <c r="J302" s="326"/>
      <c r="K302" s="329"/>
    </row>
    <row r="303" spans="1:11" ht="11.25">
      <c r="A303" s="343"/>
      <c r="B303" s="328" t="s">
        <v>352</v>
      </c>
      <c r="C303" s="356">
        <v>44</v>
      </c>
      <c r="D303" s="357">
        <v>0.36363636363636365</v>
      </c>
      <c r="E303" s="380">
        <v>0.36666666666666664</v>
      </c>
      <c r="F303" s="356">
        <v>87</v>
      </c>
      <c r="G303" s="357">
        <v>0.35365853658536583</v>
      </c>
      <c r="H303" s="357">
        <v>0.36099585062240663</v>
      </c>
      <c r="I303" s="343"/>
      <c r="J303" s="326"/>
      <c r="K303" s="329"/>
    </row>
    <row r="304" spans="1:11" ht="11.25">
      <c r="A304" s="343"/>
      <c r="B304" s="328" t="s">
        <v>353</v>
      </c>
      <c r="C304" s="356">
        <v>45</v>
      </c>
      <c r="D304" s="357">
        <v>0.371900826446281</v>
      </c>
      <c r="E304" s="380">
        <v>0.375</v>
      </c>
      <c r="F304" s="356">
        <v>92</v>
      </c>
      <c r="G304" s="357">
        <v>0.37398373983739835</v>
      </c>
      <c r="H304" s="357">
        <v>0.3817427385892116</v>
      </c>
      <c r="I304" s="343"/>
      <c r="J304" s="326"/>
      <c r="K304" s="329"/>
    </row>
    <row r="305" spans="1:11" ht="11.25">
      <c r="A305" s="343"/>
      <c r="B305" s="328" t="s">
        <v>365</v>
      </c>
      <c r="C305" s="356">
        <v>11</v>
      </c>
      <c r="D305" s="357">
        <v>0.09090909090909091</v>
      </c>
      <c r="E305" s="380">
        <v>0.09166666666666666</v>
      </c>
      <c r="F305" s="356">
        <v>27</v>
      </c>
      <c r="G305" s="357">
        <v>0.10975609756097561</v>
      </c>
      <c r="H305" s="357">
        <v>0.11203319502074689</v>
      </c>
      <c r="I305" s="343"/>
      <c r="J305" s="326"/>
      <c r="K305" s="329"/>
    </row>
    <row r="306" spans="1:11" ht="11.25">
      <c r="A306" s="343"/>
      <c r="B306" s="328" t="s">
        <v>367</v>
      </c>
      <c r="C306" s="356">
        <v>6</v>
      </c>
      <c r="D306" s="357">
        <v>0.049586776859504134</v>
      </c>
      <c r="E306" s="380">
        <v>0.05</v>
      </c>
      <c r="F306" s="356">
        <v>10</v>
      </c>
      <c r="G306" s="357">
        <v>0.04065040650406504</v>
      </c>
      <c r="H306" s="357">
        <v>0.04149377593360996</v>
      </c>
      <c r="I306" s="343"/>
      <c r="J306" s="326"/>
      <c r="K306" s="329"/>
    </row>
    <row r="307" spans="1:11" ht="11.25">
      <c r="A307" s="360"/>
      <c r="B307" s="361" t="s">
        <v>18</v>
      </c>
      <c r="C307" s="362">
        <v>1</v>
      </c>
      <c r="D307" s="363">
        <v>0.008264462809917356</v>
      </c>
      <c r="E307" s="382" t="s">
        <v>19</v>
      </c>
      <c r="F307" s="362">
        <v>5</v>
      </c>
      <c r="G307" s="363">
        <v>0.02032520325203252</v>
      </c>
      <c r="H307" s="364" t="s">
        <v>19</v>
      </c>
      <c r="I307" s="343"/>
      <c r="J307" s="326"/>
      <c r="K307" s="329"/>
    </row>
    <row r="308" spans="1:11" ht="11.25">
      <c r="A308" s="365" t="s">
        <v>384</v>
      </c>
      <c r="B308" s="328" t="s">
        <v>362</v>
      </c>
      <c r="C308" s="356"/>
      <c r="D308" s="357"/>
      <c r="E308" s="399"/>
      <c r="F308" s="343"/>
      <c r="G308" s="366"/>
      <c r="H308" s="366"/>
      <c r="I308" s="343"/>
      <c r="J308" s="326"/>
      <c r="K308" s="329"/>
    </row>
    <row r="309" spans="1:11" ht="11.25">
      <c r="A309" s="343"/>
      <c r="B309" s="328" t="s">
        <v>351</v>
      </c>
      <c r="C309" s="356">
        <v>26</v>
      </c>
      <c r="D309" s="357">
        <v>0.21487603305785125</v>
      </c>
      <c r="E309" s="380">
        <v>0.21487603305785125</v>
      </c>
      <c r="F309" s="356">
        <v>50</v>
      </c>
      <c r="G309" s="357">
        <v>0.2032520325203252</v>
      </c>
      <c r="H309" s="357">
        <v>0.2074688796680498</v>
      </c>
      <c r="I309" s="343"/>
      <c r="J309" s="326"/>
      <c r="K309" s="329"/>
    </row>
    <row r="310" spans="1:11" ht="11.25">
      <c r="A310" s="343"/>
      <c r="B310" s="328" t="s">
        <v>352</v>
      </c>
      <c r="C310" s="356">
        <v>52</v>
      </c>
      <c r="D310" s="357">
        <v>0.4297520661157025</v>
      </c>
      <c r="E310" s="380">
        <v>0.4297520661157025</v>
      </c>
      <c r="F310" s="356">
        <v>96</v>
      </c>
      <c r="G310" s="357">
        <v>0.3902439024390244</v>
      </c>
      <c r="H310" s="357">
        <v>0.3983402489626556</v>
      </c>
      <c r="I310" s="343"/>
      <c r="J310" s="326"/>
      <c r="K310" s="329"/>
    </row>
    <row r="311" spans="1:11" ht="11.25">
      <c r="A311" s="343"/>
      <c r="B311" s="328" t="s">
        <v>353</v>
      </c>
      <c r="C311" s="356">
        <v>28</v>
      </c>
      <c r="D311" s="357">
        <v>0.23140495867768596</v>
      </c>
      <c r="E311" s="380">
        <v>0.23140495867768596</v>
      </c>
      <c r="F311" s="356">
        <v>62</v>
      </c>
      <c r="G311" s="357">
        <v>0.25203252032520324</v>
      </c>
      <c r="H311" s="357">
        <v>0.2572614107883817</v>
      </c>
      <c r="I311" s="343"/>
      <c r="J311" s="326"/>
      <c r="K311" s="329"/>
    </row>
    <row r="312" spans="1:11" ht="11.25">
      <c r="A312" s="343"/>
      <c r="B312" s="328" t="s">
        <v>365</v>
      </c>
      <c r="C312" s="356">
        <v>11</v>
      </c>
      <c r="D312" s="357">
        <v>0.09090909090909091</v>
      </c>
      <c r="E312" s="380">
        <v>0.09090909090909091</v>
      </c>
      <c r="F312" s="356">
        <v>25</v>
      </c>
      <c r="G312" s="357">
        <v>0.1016260162601626</v>
      </c>
      <c r="H312" s="357">
        <v>0.1037344398340249</v>
      </c>
      <c r="I312" s="343"/>
      <c r="J312" s="326"/>
      <c r="K312" s="329"/>
    </row>
    <row r="313" spans="1:11" ht="11.25">
      <c r="A313" s="343"/>
      <c r="B313" s="328" t="s">
        <v>367</v>
      </c>
      <c r="C313" s="356">
        <v>4</v>
      </c>
      <c r="D313" s="357">
        <v>0.03305785123966942</v>
      </c>
      <c r="E313" s="380">
        <v>0.03305785123966942</v>
      </c>
      <c r="F313" s="356">
        <v>8</v>
      </c>
      <c r="G313" s="357">
        <v>0.032520325203252036</v>
      </c>
      <c r="H313" s="357">
        <v>0.03319502074688797</v>
      </c>
      <c r="I313" s="343"/>
      <c r="J313" s="326"/>
      <c r="K313" s="329"/>
    </row>
    <row r="314" spans="1:11" ht="11.25">
      <c r="A314" s="360"/>
      <c r="B314" s="361" t="s">
        <v>18</v>
      </c>
      <c r="C314" s="362">
        <v>0</v>
      </c>
      <c r="D314" s="363">
        <v>0</v>
      </c>
      <c r="E314" s="382" t="s">
        <v>19</v>
      </c>
      <c r="F314" s="362">
        <v>5</v>
      </c>
      <c r="G314" s="363">
        <v>0.02032520325203252</v>
      </c>
      <c r="H314" s="364" t="s">
        <v>19</v>
      </c>
      <c r="I314" s="343"/>
      <c r="J314" s="326"/>
      <c r="K314" s="329"/>
    </row>
    <row r="315" spans="1:11" ht="11.25">
      <c r="A315" s="365" t="s">
        <v>385</v>
      </c>
      <c r="B315" s="328" t="s">
        <v>363</v>
      </c>
      <c r="C315" s="356"/>
      <c r="D315" s="357"/>
      <c r="E315" s="399"/>
      <c r="F315" s="343"/>
      <c r="G315" s="366"/>
      <c r="H315" s="366"/>
      <c r="I315" s="343"/>
      <c r="J315" s="326"/>
      <c r="K315" s="329"/>
    </row>
    <row r="316" spans="1:11" ht="11.25">
      <c r="A316" s="343"/>
      <c r="B316" s="328" t="s">
        <v>351</v>
      </c>
      <c r="C316" s="356">
        <v>23</v>
      </c>
      <c r="D316" s="357">
        <v>0.19008264462809918</v>
      </c>
      <c r="E316" s="380">
        <v>0.19008264462809918</v>
      </c>
      <c r="F316" s="356">
        <v>45</v>
      </c>
      <c r="G316" s="357">
        <v>0.18292682926829268</v>
      </c>
      <c r="H316" s="357">
        <v>0.18672199170124482</v>
      </c>
      <c r="I316" s="343"/>
      <c r="J316" s="326"/>
      <c r="K316" s="329"/>
    </row>
    <row r="317" spans="1:11" ht="11.25">
      <c r="A317" s="343"/>
      <c r="B317" s="328" t="s">
        <v>352</v>
      </c>
      <c r="C317" s="356">
        <v>53</v>
      </c>
      <c r="D317" s="357">
        <v>0.4380165289256198</v>
      </c>
      <c r="E317" s="380">
        <v>0.4380165289256198</v>
      </c>
      <c r="F317" s="356">
        <v>106</v>
      </c>
      <c r="G317" s="357">
        <v>0.43089430894308944</v>
      </c>
      <c r="H317" s="357">
        <v>0.43983402489626555</v>
      </c>
      <c r="I317" s="343"/>
      <c r="J317" s="326"/>
      <c r="K317" s="329"/>
    </row>
    <row r="318" spans="1:11" ht="11.25">
      <c r="A318" s="343"/>
      <c r="B318" s="328" t="s">
        <v>353</v>
      </c>
      <c r="C318" s="356">
        <v>32</v>
      </c>
      <c r="D318" s="357">
        <v>0.2644628099173554</v>
      </c>
      <c r="E318" s="380">
        <v>0.2644628099173554</v>
      </c>
      <c r="F318" s="356">
        <v>53</v>
      </c>
      <c r="G318" s="357">
        <v>0.21544715447154472</v>
      </c>
      <c r="H318" s="357">
        <v>0.21991701244813278</v>
      </c>
      <c r="I318" s="343"/>
      <c r="J318" s="326"/>
      <c r="K318" s="329"/>
    </row>
    <row r="319" spans="1:11" ht="11.25">
      <c r="A319" s="343"/>
      <c r="B319" s="328" t="s">
        <v>365</v>
      </c>
      <c r="C319" s="356">
        <v>9</v>
      </c>
      <c r="D319" s="357">
        <v>0.0743801652892562</v>
      </c>
      <c r="E319" s="380">
        <v>0.0743801652892562</v>
      </c>
      <c r="F319" s="356">
        <v>30</v>
      </c>
      <c r="G319" s="357">
        <v>0.12195121951219512</v>
      </c>
      <c r="H319" s="357">
        <v>0.12448132780082988</v>
      </c>
      <c r="I319" s="343"/>
      <c r="J319" s="326"/>
      <c r="K319" s="329"/>
    </row>
    <row r="320" spans="1:11" ht="11.25">
      <c r="A320" s="343"/>
      <c r="B320" s="328" t="s">
        <v>367</v>
      </c>
      <c r="C320" s="356">
        <v>4</v>
      </c>
      <c r="D320" s="357">
        <v>0.03305785123966942</v>
      </c>
      <c r="E320" s="380">
        <v>0.03305785123966942</v>
      </c>
      <c r="F320" s="356">
        <v>7</v>
      </c>
      <c r="G320" s="357">
        <v>0.028455284552845527</v>
      </c>
      <c r="H320" s="357">
        <v>0.029045643153526972</v>
      </c>
      <c r="I320" s="343"/>
      <c r="J320" s="326"/>
      <c r="K320" s="329"/>
    </row>
    <row r="321" spans="1:11" ht="11.25">
      <c r="A321" s="360"/>
      <c r="B321" s="361" t="s">
        <v>18</v>
      </c>
      <c r="C321" s="362">
        <v>0</v>
      </c>
      <c r="D321" s="363">
        <v>0</v>
      </c>
      <c r="E321" s="382" t="s">
        <v>19</v>
      </c>
      <c r="F321" s="362">
        <v>5</v>
      </c>
      <c r="G321" s="363">
        <v>0.02032520325203252</v>
      </c>
      <c r="H321" s="364" t="s">
        <v>19</v>
      </c>
      <c r="I321" s="343"/>
      <c r="J321" s="326"/>
      <c r="K321" s="329"/>
    </row>
    <row r="322" spans="1:11" ht="11.25">
      <c r="A322" s="365" t="s">
        <v>387</v>
      </c>
      <c r="B322" s="328" t="s">
        <v>437</v>
      </c>
      <c r="C322" s="356"/>
      <c r="D322" s="357"/>
      <c r="E322" s="399"/>
      <c r="F322" s="343"/>
      <c r="G322" s="366"/>
      <c r="H322" s="366"/>
      <c r="I322" s="343"/>
      <c r="J322" s="326"/>
      <c r="K322" s="329"/>
    </row>
    <row r="323" spans="1:11" ht="11.25">
      <c r="A323" s="343"/>
      <c r="B323" s="328" t="s">
        <v>351</v>
      </c>
      <c r="C323" s="356">
        <v>20</v>
      </c>
      <c r="D323" s="357">
        <v>0.1652892561983471</v>
      </c>
      <c r="E323" s="380">
        <v>0.1652892561983471</v>
      </c>
      <c r="F323" s="356">
        <v>36</v>
      </c>
      <c r="G323" s="357">
        <v>0.14634146341463414</v>
      </c>
      <c r="H323" s="357">
        <v>0.15</v>
      </c>
      <c r="I323" s="343"/>
      <c r="J323" s="326"/>
      <c r="K323" s="329"/>
    </row>
    <row r="324" spans="1:11" ht="11.25">
      <c r="A324" s="343"/>
      <c r="B324" s="328" t="s">
        <v>352</v>
      </c>
      <c r="C324" s="356">
        <v>39</v>
      </c>
      <c r="D324" s="357">
        <v>0.32231404958677684</v>
      </c>
      <c r="E324" s="380">
        <v>0.32231404958677684</v>
      </c>
      <c r="F324" s="356">
        <v>86</v>
      </c>
      <c r="G324" s="357">
        <v>0.34959349593495936</v>
      </c>
      <c r="H324" s="357">
        <v>0.35833333333333334</v>
      </c>
      <c r="I324" s="343"/>
      <c r="J324" s="326"/>
      <c r="K324" s="329"/>
    </row>
    <row r="325" spans="1:11" ht="11.25">
      <c r="A325" s="343"/>
      <c r="B325" s="328" t="s">
        <v>353</v>
      </c>
      <c r="C325" s="356">
        <v>42</v>
      </c>
      <c r="D325" s="357">
        <v>0.34710743801652894</v>
      </c>
      <c r="E325" s="380">
        <v>0.34710743801652894</v>
      </c>
      <c r="F325" s="356">
        <v>71</v>
      </c>
      <c r="G325" s="357">
        <v>0.2886178861788618</v>
      </c>
      <c r="H325" s="357">
        <v>0.29583333333333334</v>
      </c>
      <c r="I325" s="343"/>
      <c r="J325" s="326"/>
      <c r="K325" s="329"/>
    </row>
    <row r="326" spans="1:11" ht="11.25">
      <c r="A326" s="343"/>
      <c r="B326" s="328" t="s">
        <v>365</v>
      </c>
      <c r="C326" s="356">
        <v>16</v>
      </c>
      <c r="D326" s="357">
        <v>0.1322314049586777</v>
      </c>
      <c r="E326" s="380">
        <v>0.1322314049586777</v>
      </c>
      <c r="F326" s="356">
        <v>35</v>
      </c>
      <c r="G326" s="357">
        <v>0.14227642276422764</v>
      </c>
      <c r="H326" s="357">
        <v>0.14583333333333334</v>
      </c>
      <c r="I326" s="343"/>
      <c r="J326" s="326"/>
      <c r="K326" s="329"/>
    </row>
    <row r="327" spans="1:11" ht="11.25">
      <c r="A327" s="343"/>
      <c r="B327" s="328" t="s">
        <v>367</v>
      </c>
      <c r="C327" s="356">
        <v>4</v>
      </c>
      <c r="D327" s="357">
        <v>0.03305785123966942</v>
      </c>
      <c r="E327" s="380">
        <v>0.03305785123966942</v>
      </c>
      <c r="F327" s="356">
        <v>12</v>
      </c>
      <c r="G327" s="357">
        <v>0.04878048780487805</v>
      </c>
      <c r="H327" s="357">
        <v>0.05</v>
      </c>
      <c r="I327" s="343"/>
      <c r="J327" s="326"/>
      <c r="K327" s="329"/>
    </row>
    <row r="328" spans="1:11" ht="11.25">
      <c r="A328" s="346"/>
      <c r="B328" s="332" t="s">
        <v>18</v>
      </c>
      <c r="C328" s="369">
        <v>0</v>
      </c>
      <c r="D328" s="363">
        <v>0</v>
      </c>
      <c r="E328" s="382" t="s">
        <v>19</v>
      </c>
      <c r="F328" s="369">
        <v>6</v>
      </c>
      <c r="G328" s="370">
        <v>0.024390243902439025</v>
      </c>
      <c r="H328" s="349" t="s">
        <v>19</v>
      </c>
      <c r="I328" s="346"/>
      <c r="J328" s="331"/>
      <c r="K328" s="347"/>
    </row>
    <row r="329" spans="1:11" ht="12.75">
      <c r="A329" s="319" t="s">
        <v>206</v>
      </c>
      <c r="B329" s="320"/>
      <c r="C329" s="321"/>
      <c r="D329" s="368"/>
      <c r="E329" s="368"/>
      <c r="F329" s="322"/>
      <c r="G329" s="374"/>
      <c r="H329" s="374"/>
      <c r="I329" s="322"/>
      <c r="J329" s="322"/>
      <c r="K329" s="323" t="s">
        <v>438</v>
      </c>
    </row>
    <row r="330" spans="1:11" ht="12.75">
      <c r="A330" s="325" t="s">
        <v>193</v>
      </c>
      <c r="B330" s="326"/>
      <c r="C330" s="327"/>
      <c r="D330" s="327"/>
      <c r="E330" s="327"/>
      <c r="F330" s="328"/>
      <c r="G330" s="328"/>
      <c r="H330" s="328"/>
      <c r="I330" s="328"/>
      <c r="J330" s="328"/>
      <c r="K330" s="329"/>
    </row>
    <row r="331" spans="1:11" ht="12.75">
      <c r="A331" s="6" t="s">
        <v>346</v>
      </c>
      <c r="B331" s="326"/>
      <c r="C331" s="327"/>
      <c r="D331" s="327"/>
      <c r="E331" s="327"/>
      <c r="F331" s="328"/>
      <c r="G331" s="328"/>
      <c r="H331" s="328"/>
      <c r="I331" s="328"/>
      <c r="J331" s="328"/>
      <c r="K331" s="329"/>
    </row>
    <row r="332" spans="1:15" ht="12.75">
      <c r="A332" s="330" t="s">
        <v>347</v>
      </c>
      <c r="B332" s="331"/>
      <c r="C332" s="331"/>
      <c r="D332" s="331"/>
      <c r="E332" s="331"/>
      <c r="F332" s="331"/>
      <c r="G332" s="331"/>
      <c r="H332" s="332"/>
      <c r="I332" s="332"/>
      <c r="J332" s="332"/>
      <c r="K332" s="333"/>
      <c r="L332" s="334"/>
      <c r="M332" s="335"/>
      <c r="N332" s="334"/>
      <c r="O332" s="334"/>
    </row>
    <row r="333" spans="1:11" ht="18" customHeight="1">
      <c r="A333" s="336"/>
      <c r="B333" s="337"/>
      <c r="C333" s="384" t="s">
        <v>147</v>
      </c>
      <c r="D333" s="385"/>
      <c r="E333" s="385"/>
      <c r="F333" s="384" t="s">
        <v>148</v>
      </c>
      <c r="G333" s="385"/>
      <c r="H333" s="386"/>
      <c r="I333" s="339"/>
      <c r="J333" s="320"/>
      <c r="K333" s="337"/>
    </row>
    <row r="334" spans="1:11" ht="11.25">
      <c r="A334" s="343"/>
      <c r="B334" s="329"/>
      <c r="C334" s="387"/>
      <c r="D334" s="388" t="s">
        <v>5</v>
      </c>
      <c r="E334" s="388" t="s">
        <v>5</v>
      </c>
      <c r="F334" s="387"/>
      <c r="G334" s="388" t="s">
        <v>5</v>
      </c>
      <c r="H334" s="323" t="s">
        <v>5</v>
      </c>
      <c r="I334" s="343"/>
      <c r="J334" s="326"/>
      <c r="K334" s="329"/>
    </row>
    <row r="335" spans="1:11" ht="11.25" customHeight="1">
      <c r="A335" s="341"/>
      <c r="B335" s="342" t="s">
        <v>435</v>
      </c>
      <c r="C335" s="389"/>
      <c r="D335" s="390" t="s">
        <v>7</v>
      </c>
      <c r="E335" s="390" t="s">
        <v>8</v>
      </c>
      <c r="F335" s="389"/>
      <c r="G335" s="390" t="s">
        <v>7</v>
      </c>
      <c r="H335" s="391" t="s">
        <v>8</v>
      </c>
      <c r="I335" s="343"/>
      <c r="J335" s="326"/>
      <c r="K335" s="329"/>
    </row>
    <row r="336" spans="1:11" ht="11.25">
      <c r="A336" s="346"/>
      <c r="B336" s="347"/>
      <c r="C336" s="392" t="s">
        <v>9</v>
      </c>
      <c r="D336" s="393" t="s">
        <v>10</v>
      </c>
      <c r="E336" s="393" t="s">
        <v>10</v>
      </c>
      <c r="F336" s="392" t="s">
        <v>9</v>
      </c>
      <c r="G336" s="393" t="s">
        <v>10</v>
      </c>
      <c r="H336" s="394" t="s">
        <v>10</v>
      </c>
      <c r="I336" s="343"/>
      <c r="J336" s="326"/>
      <c r="K336" s="329"/>
    </row>
    <row r="337" spans="1:11" ht="11.25">
      <c r="A337" s="401" t="s">
        <v>388</v>
      </c>
      <c r="B337" s="402" t="s">
        <v>389</v>
      </c>
      <c r="C337" s="336"/>
      <c r="D337" s="374"/>
      <c r="E337" s="340"/>
      <c r="F337" s="336"/>
      <c r="G337" s="374"/>
      <c r="H337" s="338"/>
      <c r="I337" s="343"/>
      <c r="J337" s="326"/>
      <c r="K337" s="329"/>
    </row>
    <row r="338" spans="1:11" ht="11.25">
      <c r="A338" s="343"/>
      <c r="B338" s="375" t="s">
        <v>390</v>
      </c>
      <c r="C338" s="356">
        <v>20</v>
      </c>
      <c r="D338" s="357">
        <v>0.1652892561983471</v>
      </c>
      <c r="E338" s="380">
        <v>0.1652892561983471</v>
      </c>
      <c r="F338" s="356">
        <v>31</v>
      </c>
      <c r="G338" s="357">
        <v>0.12601626016260162</v>
      </c>
      <c r="H338" s="357">
        <v>0.128099173553719</v>
      </c>
      <c r="I338" s="343"/>
      <c r="J338" s="326"/>
      <c r="K338" s="329"/>
    </row>
    <row r="339" spans="1:11" ht="11.25">
      <c r="A339" s="343"/>
      <c r="B339" s="375" t="s">
        <v>391</v>
      </c>
      <c r="C339" s="356">
        <v>68</v>
      </c>
      <c r="D339" s="357">
        <v>0.5619834710743802</v>
      </c>
      <c r="E339" s="380">
        <v>0.5619834710743802</v>
      </c>
      <c r="F339" s="356">
        <v>132</v>
      </c>
      <c r="G339" s="357">
        <v>0.5365853658536586</v>
      </c>
      <c r="H339" s="357">
        <v>0.5454545454545454</v>
      </c>
      <c r="I339" s="343"/>
      <c r="J339" s="326"/>
      <c r="K339" s="329"/>
    </row>
    <row r="340" spans="1:11" ht="11.25">
      <c r="A340" s="343"/>
      <c r="B340" s="375" t="s">
        <v>392</v>
      </c>
      <c r="C340" s="356">
        <v>25</v>
      </c>
      <c r="D340" s="357">
        <v>0.2066115702479339</v>
      </c>
      <c r="E340" s="380">
        <v>0.2066115702479339</v>
      </c>
      <c r="F340" s="356">
        <v>62</v>
      </c>
      <c r="G340" s="357">
        <v>0.25203252032520324</v>
      </c>
      <c r="H340" s="357">
        <v>0.256198347107438</v>
      </c>
      <c r="I340" s="343"/>
      <c r="J340" s="326"/>
      <c r="K340" s="329"/>
    </row>
    <row r="341" spans="1:11" ht="11.25">
      <c r="A341" s="343"/>
      <c r="B341" s="375" t="s">
        <v>393</v>
      </c>
      <c r="C341" s="356">
        <v>6</v>
      </c>
      <c r="D341" s="357">
        <v>0.049586776859504134</v>
      </c>
      <c r="E341" s="380">
        <v>0.049586776859504134</v>
      </c>
      <c r="F341" s="356">
        <v>14</v>
      </c>
      <c r="G341" s="357">
        <v>0.056910569105691054</v>
      </c>
      <c r="H341" s="357">
        <v>0.05785123966942149</v>
      </c>
      <c r="I341" s="343"/>
      <c r="J341" s="326"/>
      <c r="K341" s="329"/>
    </row>
    <row r="342" spans="1:11" ht="11.25">
      <c r="A342" s="343"/>
      <c r="B342" s="375" t="s">
        <v>394</v>
      </c>
      <c r="C342" s="356">
        <v>2</v>
      </c>
      <c r="D342" s="357">
        <v>0.01652892561983471</v>
      </c>
      <c r="E342" s="380">
        <v>0.01652892561983471</v>
      </c>
      <c r="F342" s="356">
        <v>3</v>
      </c>
      <c r="G342" s="357">
        <v>0.012195121951219513</v>
      </c>
      <c r="H342" s="357">
        <v>0.012396694214876033</v>
      </c>
      <c r="I342" s="343"/>
      <c r="J342" s="326"/>
      <c r="K342" s="329"/>
    </row>
    <row r="343" spans="1:11" ht="11.25">
      <c r="A343" s="346"/>
      <c r="B343" s="333" t="s">
        <v>18</v>
      </c>
      <c r="C343" s="369">
        <v>0</v>
      </c>
      <c r="D343" s="370">
        <v>0</v>
      </c>
      <c r="E343" s="382" t="s">
        <v>19</v>
      </c>
      <c r="F343" s="369">
        <v>4</v>
      </c>
      <c r="G343" s="370">
        <v>0.016260162601626018</v>
      </c>
      <c r="H343" s="349" t="s">
        <v>19</v>
      </c>
      <c r="I343" s="343"/>
      <c r="J343" s="326"/>
      <c r="K343" s="329"/>
    </row>
    <row r="344" spans="1:11" ht="11.25">
      <c r="A344" s="372" t="s">
        <v>395</v>
      </c>
      <c r="B344" s="373" t="s">
        <v>396</v>
      </c>
      <c r="C344" s="336"/>
      <c r="D344" s="374"/>
      <c r="E344" s="379"/>
      <c r="F344" s="326"/>
      <c r="G344" s="366"/>
      <c r="H344" s="366"/>
      <c r="I344" s="343"/>
      <c r="J344" s="326"/>
      <c r="K344" s="329"/>
    </row>
    <row r="345" spans="1:11" ht="11.25">
      <c r="A345" s="358" t="s">
        <v>349</v>
      </c>
      <c r="B345" s="375" t="s">
        <v>397</v>
      </c>
      <c r="C345" s="356"/>
      <c r="D345" s="357"/>
      <c r="E345" s="345"/>
      <c r="F345" s="326"/>
      <c r="G345" s="326"/>
      <c r="H345" s="326"/>
      <c r="I345" s="343"/>
      <c r="J345" s="326"/>
      <c r="K345" s="329"/>
    </row>
    <row r="346" spans="1:11" ht="11.25">
      <c r="A346" s="343"/>
      <c r="B346" s="375" t="s">
        <v>398</v>
      </c>
      <c r="C346" s="356">
        <v>61</v>
      </c>
      <c r="D346" s="357">
        <v>0.5041322314049587</v>
      </c>
      <c r="E346" s="380">
        <v>0.5041322314049587</v>
      </c>
      <c r="F346" s="356">
        <v>126</v>
      </c>
      <c r="G346" s="357">
        <v>0.5121951219512195</v>
      </c>
      <c r="H346" s="357">
        <v>0.5185185185185185</v>
      </c>
      <c r="I346" s="343"/>
      <c r="J346" s="326"/>
      <c r="K346" s="329"/>
    </row>
    <row r="347" spans="1:11" ht="11.25">
      <c r="A347" s="343"/>
      <c r="B347" s="375" t="s">
        <v>401</v>
      </c>
      <c r="C347" s="356">
        <v>43</v>
      </c>
      <c r="D347" s="357">
        <v>0.35537190082644626</v>
      </c>
      <c r="E347" s="380">
        <v>0.35537190082644626</v>
      </c>
      <c r="F347" s="356">
        <v>76</v>
      </c>
      <c r="G347" s="357">
        <v>0.3089430894308943</v>
      </c>
      <c r="H347" s="357">
        <v>0.31275720164609055</v>
      </c>
      <c r="I347" s="343"/>
      <c r="J347" s="326"/>
      <c r="K347" s="329"/>
    </row>
    <row r="348" spans="1:11" ht="11.25">
      <c r="A348" s="343"/>
      <c r="B348" s="375" t="s">
        <v>402</v>
      </c>
      <c r="C348" s="356">
        <v>13</v>
      </c>
      <c r="D348" s="357">
        <v>0.10743801652892562</v>
      </c>
      <c r="E348" s="380">
        <v>0.10743801652892562</v>
      </c>
      <c r="F348" s="356">
        <v>28</v>
      </c>
      <c r="G348" s="357">
        <v>0.11382113821138211</v>
      </c>
      <c r="H348" s="357">
        <v>0.11522633744855967</v>
      </c>
      <c r="I348" s="343"/>
      <c r="J348" s="326"/>
      <c r="K348" s="329"/>
    </row>
    <row r="349" spans="1:11" ht="11.25">
      <c r="A349" s="343"/>
      <c r="B349" s="328" t="s">
        <v>403</v>
      </c>
      <c r="C349" s="356">
        <v>4</v>
      </c>
      <c r="D349" s="357">
        <v>0.03305785123966942</v>
      </c>
      <c r="E349" s="380">
        <v>0.03305785123966942</v>
      </c>
      <c r="F349" s="356">
        <v>13</v>
      </c>
      <c r="G349" s="357">
        <v>0.052845528455284556</v>
      </c>
      <c r="H349" s="357">
        <v>0.053497942386831275</v>
      </c>
      <c r="I349" s="343"/>
      <c r="J349" s="326"/>
      <c r="K349" s="329"/>
    </row>
    <row r="350" spans="1:11" ht="11.25">
      <c r="A350" s="360"/>
      <c r="B350" s="361" t="s">
        <v>18</v>
      </c>
      <c r="C350" s="362">
        <v>0</v>
      </c>
      <c r="D350" s="363">
        <v>0</v>
      </c>
      <c r="E350" s="382" t="s">
        <v>19</v>
      </c>
      <c r="F350" s="362">
        <v>3</v>
      </c>
      <c r="G350" s="363">
        <v>0.012195121951219513</v>
      </c>
      <c r="H350" s="364" t="s">
        <v>19</v>
      </c>
      <c r="I350" s="343"/>
      <c r="J350" s="326"/>
      <c r="K350" s="329"/>
    </row>
    <row r="351" spans="1:11" ht="11.25">
      <c r="A351" s="358" t="s">
        <v>370</v>
      </c>
      <c r="B351" s="375" t="s">
        <v>399</v>
      </c>
      <c r="C351" s="356"/>
      <c r="D351" s="357"/>
      <c r="E351" s="383"/>
      <c r="F351" s="326"/>
      <c r="G351" s="366"/>
      <c r="H351" s="366"/>
      <c r="I351" s="343"/>
      <c r="J351" s="326"/>
      <c r="K351" s="329"/>
    </row>
    <row r="352" spans="1:11" ht="11.25">
      <c r="A352" s="343"/>
      <c r="B352" s="375" t="s">
        <v>398</v>
      </c>
      <c r="C352" s="356">
        <v>30</v>
      </c>
      <c r="D352" s="357">
        <v>0.24793388429752067</v>
      </c>
      <c r="E352" s="380">
        <v>0.24793388429752067</v>
      </c>
      <c r="F352" s="356">
        <v>79</v>
      </c>
      <c r="G352" s="357">
        <v>0.32113821138211385</v>
      </c>
      <c r="H352" s="357">
        <v>0.32510288065843623</v>
      </c>
      <c r="I352" s="343"/>
      <c r="J352" s="326"/>
      <c r="K352" s="329"/>
    </row>
    <row r="353" spans="1:11" ht="11.25">
      <c r="A353" s="343"/>
      <c r="B353" s="375" t="s">
        <v>401</v>
      </c>
      <c r="C353" s="356">
        <v>45</v>
      </c>
      <c r="D353" s="357">
        <v>0.371900826446281</v>
      </c>
      <c r="E353" s="380">
        <v>0.371900826446281</v>
      </c>
      <c r="F353" s="356">
        <v>886</v>
      </c>
      <c r="G353" s="357">
        <v>3.6016260162601625</v>
      </c>
      <c r="H353" s="357">
        <v>3.646090534979424</v>
      </c>
      <c r="I353" s="343"/>
      <c r="J353" s="326"/>
      <c r="K353" s="329"/>
    </row>
    <row r="354" spans="1:11" ht="11.25">
      <c r="A354" s="343"/>
      <c r="B354" s="375" t="s">
        <v>402</v>
      </c>
      <c r="C354" s="356">
        <v>29</v>
      </c>
      <c r="D354" s="357">
        <v>0.2396694214876033</v>
      </c>
      <c r="E354" s="380">
        <v>0.2396694214876033</v>
      </c>
      <c r="F354" s="356">
        <v>59</v>
      </c>
      <c r="G354" s="357">
        <v>0.23983739837398374</v>
      </c>
      <c r="H354" s="357">
        <v>0.24279835390946503</v>
      </c>
      <c r="I354" s="343"/>
      <c r="J354" s="326"/>
      <c r="K354" s="329"/>
    </row>
    <row r="355" spans="1:11" ht="11.25">
      <c r="A355" s="343"/>
      <c r="B355" s="328" t="s">
        <v>403</v>
      </c>
      <c r="C355" s="356">
        <v>17</v>
      </c>
      <c r="D355" s="357">
        <v>0.14049586776859505</v>
      </c>
      <c r="E355" s="380">
        <v>0.14049586776859505</v>
      </c>
      <c r="F355" s="356">
        <v>19</v>
      </c>
      <c r="G355" s="357">
        <v>0.07723577235772358</v>
      </c>
      <c r="H355" s="357">
        <v>0.07818930041152264</v>
      </c>
      <c r="I355" s="343"/>
      <c r="J355" s="326"/>
      <c r="K355" s="329"/>
    </row>
    <row r="356" spans="1:11" ht="11.25">
      <c r="A356" s="360"/>
      <c r="B356" s="361" t="s">
        <v>18</v>
      </c>
      <c r="C356" s="362">
        <v>0</v>
      </c>
      <c r="D356" s="363">
        <v>0</v>
      </c>
      <c r="E356" s="382" t="s">
        <v>19</v>
      </c>
      <c r="F356" s="362">
        <v>3</v>
      </c>
      <c r="G356" s="363">
        <v>0.012195121951219513</v>
      </c>
      <c r="H356" s="364" t="s">
        <v>19</v>
      </c>
      <c r="I356" s="343"/>
      <c r="J356" s="326"/>
      <c r="K356" s="329"/>
    </row>
    <row r="357" spans="1:11" ht="11.25">
      <c r="A357" s="358" t="s">
        <v>373</v>
      </c>
      <c r="B357" s="375" t="s">
        <v>400</v>
      </c>
      <c r="C357" s="356"/>
      <c r="D357" s="357"/>
      <c r="E357" s="383"/>
      <c r="F357" s="326"/>
      <c r="G357" s="366"/>
      <c r="H357" s="399"/>
      <c r="I357" s="343"/>
      <c r="J357" s="326"/>
      <c r="K357" s="329"/>
    </row>
    <row r="358" spans="1:11" ht="11.25">
      <c r="A358" s="343"/>
      <c r="B358" s="375" t="s">
        <v>398</v>
      </c>
      <c r="C358" s="356">
        <v>76</v>
      </c>
      <c r="D358" s="357">
        <v>0.628099173553719</v>
      </c>
      <c r="E358" s="380">
        <v>0.628099173553719</v>
      </c>
      <c r="F358" s="356">
        <v>168</v>
      </c>
      <c r="G358" s="357">
        <v>0.6829268292682927</v>
      </c>
      <c r="H358" s="380">
        <v>0.691358024691358</v>
      </c>
      <c r="I358" s="343"/>
      <c r="J358" s="326"/>
      <c r="K358" s="329"/>
    </row>
    <row r="359" spans="1:11" ht="11.25">
      <c r="A359" s="343"/>
      <c r="B359" s="375" t="s">
        <v>401</v>
      </c>
      <c r="C359" s="356">
        <v>27</v>
      </c>
      <c r="D359" s="357">
        <v>0.2231404958677686</v>
      </c>
      <c r="E359" s="380">
        <v>0.2231404958677686</v>
      </c>
      <c r="F359" s="356">
        <v>51</v>
      </c>
      <c r="G359" s="357">
        <v>0.2073170731707317</v>
      </c>
      <c r="H359" s="380">
        <v>0.20987654320987653</v>
      </c>
      <c r="I359" s="343"/>
      <c r="J359" s="326"/>
      <c r="K359" s="329"/>
    </row>
    <row r="360" spans="1:11" ht="11.25">
      <c r="A360" s="343"/>
      <c r="B360" s="375" t="s">
        <v>402</v>
      </c>
      <c r="C360" s="356">
        <v>12</v>
      </c>
      <c r="D360" s="357">
        <v>0.09917355371900827</v>
      </c>
      <c r="E360" s="380">
        <v>0.09917355371900827</v>
      </c>
      <c r="F360" s="356">
        <v>15</v>
      </c>
      <c r="G360" s="357">
        <v>0.06097560975609756</v>
      </c>
      <c r="H360" s="380">
        <v>0.06172839506172839</v>
      </c>
      <c r="I360" s="343"/>
      <c r="J360" s="326"/>
      <c r="K360" s="329"/>
    </row>
    <row r="361" spans="1:11" ht="11.25">
      <c r="A361" s="343"/>
      <c r="B361" s="328" t="s">
        <v>403</v>
      </c>
      <c r="C361" s="356">
        <v>6</v>
      </c>
      <c r="D361" s="357">
        <v>0.049586776859504134</v>
      </c>
      <c r="E361" s="380">
        <v>0.049586776859504134</v>
      </c>
      <c r="F361" s="356">
        <v>9</v>
      </c>
      <c r="G361" s="357">
        <v>0.036585365853658534</v>
      </c>
      <c r="H361" s="380">
        <v>0.037037037037037035</v>
      </c>
      <c r="I361" s="343"/>
      <c r="J361" s="326"/>
      <c r="K361" s="329"/>
    </row>
    <row r="362" spans="1:11" ht="11.25">
      <c r="A362" s="343"/>
      <c r="B362" s="361" t="s">
        <v>18</v>
      </c>
      <c r="C362" s="362">
        <v>0</v>
      </c>
      <c r="D362" s="363">
        <v>0</v>
      </c>
      <c r="E362" s="382" t="s">
        <v>19</v>
      </c>
      <c r="F362" s="369">
        <v>3</v>
      </c>
      <c r="G362" s="370">
        <v>0.012195121951219513</v>
      </c>
      <c r="H362" s="371" t="s">
        <v>19</v>
      </c>
      <c r="I362" s="343"/>
      <c r="J362" s="326"/>
      <c r="K362" s="329"/>
    </row>
    <row r="363" spans="1:11" ht="11.25">
      <c r="A363" s="372" t="s">
        <v>337</v>
      </c>
      <c r="B363" s="373" t="s">
        <v>338</v>
      </c>
      <c r="C363" s="322"/>
      <c r="D363" s="374"/>
      <c r="E363" s="379"/>
      <c r="F363" s="322"/>
      <c r="G363" s="374"/>
      <c r="H363" s="379"/>
      <c r="I363" s="343"/>
      <c r="J363" s="326"/>
      <c r="K363" s="329"/>
    </row>
    <row r="364" spans="1:11" ht="11.25">
      <c r="A364" s="341"/>
      <c r="B364" s="378" t="s">
        <v>339</v>
      </c>
      <c r="C364" s="328"/>
      <c r="D364" s="357"/>
      <c r="E364" s="345"/>
      <c r="F364" s="328"/>
      <c r="G364" s="357"/>
      <c r="H364" s="345"/>
      <c r="I364" s="343"/>
      <c r="J364" s="326"/>
      <c r="K364" s="329"/>
    </row>
    <row r="365" spans="1:11" ht="11.25">
      <c r="A365" s="343"/>
      <c r="B365" s="375" t="s">
        <v>340</v>
      </c>
      <c r="C365" s="328">
        <v>15</v>
      </c>
      <c r="D365" s="357">
        <v>0.12396694214876033</v>
      </c>
      <c r="E365" s="380">
        <v>0.12396694214876033</v>
      </c>
      <c r="F365" s="328">
        <v>36</v>
      </c>
      <c r="G365" s="357">
        <v>0.14634146341463414</v>
      </c>
      <c r="H365" s="380">
        <v>0.1487603305785124</v>
      </c>
      <c r="I365" s="343"/>
      <c r="J365" s="326"/>
      <c r="K365" s="329"/>
    </row>
    <row r="366" spans="1:11" ht="11.25">
      <c r="A366" s="343"/>
      <c r="B366" s="375" t="s">
        <v>341</v>
      </c>
      <c r="C366" s="328">
        <v>46</v>
      </c>
      <c r="D366" s="357">
        <v>0.38016528925619836</v>
      </c>
      <c r="E366" s="380">
        <v>0.38016528925619836</v>
      </c>
      <c r="F366" s="328">
        <v>82</v>
      </c>
      <c r="G366" s="357">
        <v>0.3333333333333333</v>
      </c>
      <c r="H366" s="380">
        <v>0.33884297520661155</v>
      </c>
      <c r="I366" s="343"/>
      <c r="J366" s="326"/>
      <c r="K366" s="329"/>
    </row>
    <row r="367" spans="1:11" ht="11.25">
      <c r="A367" s="343"/>
      <c r="B367" s="375" t="s">
        <v>342</v>
      </c>
      <c r="C367" s="328">
        <v>50</v>
      </c>
      <c r="D367" s="357">
        <v>0.4132231404958678</v>
      </c>
      <c r="E367" s="380">
        <v>0.4132231404958678</v>
      </c>
      <c r="F367" s="328">
        <v>111</v>
      </c>
      <c r="G367" s="357">
        <v>0.45121951219512196</v>
      </c>
      <c r="H367" s="380">
        <v>0.45867768595041325</v>
      </c>
      <c r="I367" s="343"/>
      <c r="J367" s="326"/>
      <c r="K367" s="329"/>
    </row>
    <row r="368" spans="1:11" ht="11.25">
      <c r="A368" s="343"/>
      <c r="B368" s="375" t="s">
        <v>343</v>
      </c>
      <c r="C368" s="328">
        <v>8</v>
      </c>
      <c r="D368" s="357">
        <v>0.06611570247933884</v>
      </c>
      <c r="E368" s="380">
        <v>0.06611570247933884</v>
      </c>
      <c r="F368" s="328">
        <v>12</v>
      </c>
      <c r="G368" s="357">
        <v>0.04878048780487805</v>
      </c>
      <c r="H368" s="380">
        <v>0.049586776859504134</v>
      </c>
      <c r="I368" s="343"/>
      <c r="J368" s="326"/>
      <c r="K368" s="329"/>
    </row>
    <row r="369" spans="1:11" ht="11.25">
      <c r="A369" s="343"/>
      <c r="B369" s="375" t="s">
        <v>344</v>
      </c>
      <c r="C369" s="328">
        <v>2</v>
      </c>
      <c r="D369" s="357">
        <v>0.01652892561983471</v>
      </c>
      <c r="E369" s="380">
        <v>0.01652892561983471</v>
      </c>
      <c r="F369" s="328">
        <v>1</v>
      </c>
      <c r="G369" s="357">
        <v>0.0040650406504065045</v>
      </c>
      <c r="H369" s="380">
        <v>0.004132231404958678</v>
      </c>
      <c r="I369" s="343"/>
      <c r="J369" s="326"/>
      <c r="K369" s="329"/>
    </row>
    <row r="370" spans="1:11" ht="11.25">
      <c r="A370" s="346"/>
      <c r="B370" s="333" t="s">
        <v>18</v>
      </c>
      <c r="C370" s="332">
        <v>0</v>
      </c>
      <c r="D370" s="370">
        <v>0</v>
      </c>
      <c r="E370" s="382" t="s">
        <v>19</v>
      </c>
      <c r="F370" s="332">
        <v>4</v>
      </c>
      <c r="G370" s="370">
        <v>0.016260162601626018</v>
      </c>
      <c r="H370" s="382" t="s">
        <v>19</v>
      </c>
      <c r="I370" s="343"/>
      <c r="J370" s="326"/>
      <c r="K370" s="329"/>
    </row>
    <row r="371" spans="1:11" ht="11.25">
      <c r="A371" s="372" t="s">
        <v>414</v>
      </c>
      <c r="B371" s="373" t="s">
        <v>415</v>
      </c>
      <c r="C371" s="322"/>
      <c r="D371" s="374"/>
      <c r="E371" s="379"/>
      <c r="F371" s="322"/>
      <c r="G371" s="374"/>
      <c r="H371" s="379"/>
      <c r="I371" s="343"/>
      <c r="J371" s="326"/>
      <c r="K371" s="329"/>
    </row>
    <row r="372" spans="1:11" ht="11.25">
      <c r="A372" s="358" t="s">
        <v>349</v>
      </c>
      <c r="B372" s="375" t="s">
        <v>406</v>
      </c>
      <c r="C372" s="328"/>
      <c r="D372" s="357"/>
      <c r="E372" s="345"/>
      <c r="F372" s="328"/>
      <c r="G372" s="357"/>
      <c r="H372" s="345"/>
      <c r="I372" s="343"/>
      <c r="J372" s="326"/>
      <c r="K372" s="329"/>
    </row>
    <row r="373" spans="1:11" ht="11.25">
      <c r="A373" s="343"/>
      <c r="B373" s="375" t="s">
        <v>416</v>
      </c>
      <c r="C373" s="328">
        <v>29</v>
      </c>
      <c r="D373" s="357">
        <v>0.2396694214876033</v>
      </c>
      <c r="E373" s="380">
        <v>0.2396694214876033</v>
      </c>
      <c r="F373" s="328">
        <v>83</v>
      </c>
      <c r="G373" s="357">
        <v>0.33739837398373984</v>
      </c>
      <c r="H373" s="380">
        <v>0.34439834024896265</v>
      </c>
      <c r="I373" s="343"/>
      <c r="J373" s="326"/>
      <c r="K373" s="329"/>
    </row>
    <row r="374" spans="1:11" ht="11.25">
      <c r="A374" s="343"/>
      <c r="B374" s="375" t="s">
        <v>417</v>
      </c>
      <c r="C374" s="328">
        <v>71</v>
      </c>
      <c r="D374" s="357">
        <v>0.5867768595041323</v>
      </c>
      <c r="E374" s="380">
        <v>0.5867768595041323</v>
      </c>
      <c r="F374" s="328">
        <v>116</v>
      </c>
      <c r="G374" s="357">
        <v>0.4715447154471545</v>
      </c>
      <c r="H374" s="380">
        <v>0.48132780082987553</v>
      </c>
      <c r="I374" s="343"/>
      <c r="J374" s="326"/>
      <c r="K374" s="329"/>
    </row>
    <row r="375" spans="1:11" ht="11.25">
      <c r="A375" s="343"/>
      <c r="B375" s="375" t="s">
        <v>418</v>
      </c>
      <c r="C375" s="328">
        <v>21</v>
      </c>
      <c r="D375" s="357">
        <v>0.17355371900826447</v>
      </c>
      <c r="E375" s="380">
        <v>0.17355371900826447</v>
      </c>
      <c r="F375" s="328">
        <v>42</v>
      </c>
      <c r="G375" s="357">
        <v>0.17073170731707318</v>
      </c>
      <c r="H375" s="380">
        <v>0.17427385892116182</v>
      </c>
      <c r="I375" s="343"/>
      <c r="J375" s="326"/>
      <c r="K375" s="329"/>
    </row>
    <row r="376" spans="1:11" ht="11.25">
      <c r="A376" s="360"/>
      <c r="B376" s="381" t="s">
        <v>18</v>
      </c>
      <c r="C376" s="361">
        <v>0</v>
      </c>
      <c r="D376" s="363">
        <v>0</v>
      </c>
      <c r="E376" s="382" t="s">
        <v>19</v>
      </c>
      <c r="F376" s="361">
        <v>5</v>
      </c>
      <c r="G376" s="363">
        <v>0.02032520325203252</v>
      </c>
      <c r="H376" s="382" t="s">
        <v>19</v>
      </c>
      <c r="I376" s="346"/>
      <c r="J376" s="331"/>
      <c r="K376" s="347"/>
    </row>
    <row r="377" spans="1:11" ht="12.75">
      <c r="A377" s="319" t="s">
        <v>206</v>
      </c>
      <c r="B377" s="320"/>
      <c r="C377" s="321"/>
      <c r="D377" s="368"/>
      <c r="E377" s="368"/>
      <c r="F377" s="322"/>
      <c r="G377" s="374"/>
      <c r="H377" s="374"/>
      <c r="I377" s="322"/>
      <c r="J377" s="322"/>
      <c r="K377" s="323" t="s">
        <v>439</v>
      </c>
    </row>
    <row r="378" spans="1:11" ht="12.75">
      <c r="A378" s="325" t="s">
        <v>193</v>
      </c>
      <c r="B378" s="326"/>
      <c r="C378" s="327"/>
      <c r="D378" s="327"/>
      <c r="E378" s="327"/>
      <c r="F378" s="328"/>
      <c r="G378" s="328"/>
      <c r="H378" s="328"/>
      <c r="I378" s="328"/>
      <c r="J378" s="328"/>
      <c r="K378" s="329"/>
    </row>
    <row r="379" spans="1:11" ht="12.75">
      <c r="A379" s="6" t="s">
        <v>346</v>
      </c>
      <c r="B379" s="326"/>
      <c r="C379" s="327"/>
      <c r="D379" s="327"/>
      <c r="E379" s="327"/>
      <c r="F379" s="328"/>
      <c r="G379" s="328"/>
      <c r="H379" s="328"/>
      <c r="I379" s="328"/>
      <c r="J379" s="328"/>
      <c r="K379" s="329"/>
    </row>
    <row r="380" spans="1:15" ht="12.75">
      <c r="A380" s="330" t="s">
        <v>347</v>
      </c>
      <c r="B380" s="331"/>
      <c r="C380" s="331"/>
      <c r="D380" s="331"/>
      <c r="E380" s="331"/>
      <c r="F380" s="331"/>
      <c r="G380" s="331"/>
      <c r="H380" s="332"/>
      <c r="I380" s="332"/>
      <c r="J380" s="332"/>
      <c r="K380" s="333"/>
      <c r="L380" s="334"/>
      <c r="M380" s="335"/>
      <c r="N380" s="334"/>
      <c r="O380" s="334"/>
    </row>
    <row r="381" spans="1:11" ht="18" customHeight="1">
      <c r="A381" s="336"/>
      <c r="B381" s="337"/>
      <c r="C381" s="384" t="s">
        <v>147</v>
      </c>
      <c r="D381" s="385"/>
      <c r="E381" s="385"/>
      <c r="F381" s="384" t="s">
        <v>148</v>
      </c>
      <c r="G381" s="385"/>
      <c r="H381" s="386"/>
      <c r="I381" s="339"/>
      <c r="J381" s="320"/>
      <c r="K381" s="337"/>
    </row>
    <row r="382" spans="1:11" ht="11.25">
      <c r="A382" s="343"/>
      <c r="B382" s="329"/>
      <c r="C382" s="387"/>
      <c r="D382" s="388" t="s">
        <v>5</v>
      </c>
      <c r="E382" s="388" t="s">
        <v>5</v>
      </c>
      <c r="F382" s="387"/>
      <c r="G382" s="388" t="s">
        <v>5</v>
      </c>
      <c r="H382" s="323" t="s">
        <v>5</v>
      </c>
      <c r="I382" s="343"/>
      <c r="J382" s="326"/>
      <c r="K382" s="329"/>
    </row>
    <row r="383" spans="1:11" ht="11.25" customHeight="1">
      <c r="A383" s="341"/>
      <c r="B383" s="342" t="s">
        <v>435</v>
      </c>
      <c r="C383" s="389"/>
      <c r="D383" s="390" t="s">
        <v>7</v>
      </c>
      <c r="E383" s="390" t="s">
        <v>8</v>
      </c>
      <c r="F383" s="389"/>
      <c r="G383" s="390" t="s">
        <v>7</v>
      </c>
      <c r="H383" s="391" t="s">
        <v>8</v>
      </c>
      <c r="I383" s="343"/>
      <c r="J383" s="326"/>
      <c r="K383" s="329"/>
    </row>
    <row r="384" spans="1:11" ht="11.25">
      <c r="A384" s="346"/>
      <c r="B384" s="347"/>
      <c r="C384" s="392" t="s">
        <v>9</v>
      </c>
      <c r="D384" s="393" t="s">
        <v>10</v>
      </c>
      <c r="E384" s="393" t="s">
        <v>10</v>
      </c>
      <c r="F384" s="392" t="s">
        <v>9</v>
      </c>
      <c r="G384" s="393" t="s">
        <v>10</v>
      </c>
      <c r="H384" s="394" t="s">
        <v>10</v>
      </c>
      <c r="I384" s="343"/>
      <c r="J384" s="326"/>
      <c r="K384" s="329"/>
    </row>
    <row r="385" spans="1:11" ht="9.75" customHeight="1">
      <c r="A385" s="358" t="s">
        <v>370</v>
      </c>
      <c r="B385" s="375" t="s">
        <v>407</v>
      </c>
      <c r="C385" s="328"/>
      <c r="D385" s="357"/>
      <c r="E385" s="345"/>
      <c r="F385" s="328"/>
      <c r="G385" s="357"/>
      <c r="H385" s="345"/>
      <c r="I385" s="343"/>
      <c r="J385" s="326"/>
      <c r="K385" s="329"/>
    </row>
    <row r="386" spans="1:11" ht="9.75" customHeight="1">
      <c r="A386" s="343"/>
      <c r="B386" s="375" t="s">
        <v>416</v>
      </c>
      <c r="C386" s="328">
        <v>16</v>
      </c>
      <c r="D386" s="357">
        <v>0.1322314049586777</v>
      </c>
      <c r="E386" s="380">
        <v>0.1322314049586777</v>
      </c>
      <c r="F386" s="328">
        <v>54</v>
      </c>
      <c r="G386" s="357">
        <v>0.21951219512195122</v>
      </c>
      <c r="H386" s="380">
        <v>0.2222222222222222</v>
      </c>
      <c r="I386" s="343"/>
      <c r="J386" s="326"/>
      <c r="K386" s="329"/>
    </row>
    <row r="387" spans="1:11" ht="9.75" customHeight="1">
      <c r="A387" s="343"/>
      <c r="B387" s="375" t="s">
        <v>417</v>
      </c>
      <c r="C387" s="328">
        <v>54</v>
      </c>
      <c r="D387" s="357">
        <v>0.4462809917355372</v>
      </c>
      <c r="E387" s="380">
        <v>0.4462809917355372</v>
      </c>
      <c r="F387" s="328">
        <v>114</v>
      </c>
      <c r="G387" s="357">
        <v>0.4634146341463415</v>
      </c>
      <c r="H387" s="380">
        <v>0.4691358024691358</v>
      </c>
      <c r="I387" s="343"/>
      <c r="J387" s="326"/>
      <c r="K387" s="329"/>
    </row>
    <row r="388" spans="1:11" ht="9.75" customHeight="1">
      <c r="A388" s="343"/>
      <c r="B388" s="375" t="s">
        <v>418</v>
      </c>
      <c r="C388" s="328">
        <v>51</v>
      </c>
      <c r="D388" s="357">
        <v>0.4214876033057851</v>
      </c>
      <c r="E388" s="380">
        <v>0.4214876033057851</v>
      </c>
      <c r="F388" s="328">
        <v>75</v>
      </c>
      <c r="G388" s="357">
        <v>0.3048780487804878</v>
      </c>
      <c r="H388" s="380">
        <v>0.30864197530864196</v>
      </c>
      <c r="I388" s="343"/>
      <c r="J388" s="326"/>
      <c r="K388" s="329"/>
    </row>
    <row r="389" spans="1:11" ht="9.75" customHeight="1">
      <c r="A389" s="360"/>
      <c r="B389" s="381" t="s">
        <v>18</v>
      </c>
      <c r="C389" s="361">
        <v>0</v>
      </c>
      <c r="D389" s="363">
        <v>0</v>
      </c>
      <c r="E389" s="382" t="s">
        <v>19</v>
      </c>
      <c r="F389" s="361">
        <v>3</v>
      </c>
      <c r="G389" s="363">
        <v>0.012195121951219513</v>
      </c>
      <c r="H389" s="382" t="s">
        <v>19</v>
      </c>
      <c r="I389" s="343"/>
      <c r="J389" s="326"/>
      <c r="K389" s="329"/>
    </row>
    <row r="390" spans="1:11" ht="9.75" customHeight="1">
      <c r="A390" s="358" t="s">
        <v>373</v>
      </c>
      <c r="B390" s="375" t="s">
        <v>408</v>
      </c>
      <c r="C390" s="328"/>
      <c r="D390" s="357"/>
      <c r="E390" s="383"/>
      <c r="F390" s="328"/>
      <c r="G390" s="357"/>
      <c r="H390" s="383"/>
      <c r="I390" s="343"/>
      <c r="J390" s="326"/>
      <c r="K390" s="329"/>
    </row>
    <row r="391" spans="1:11" ht="9.75" customHeight="1">
      <c r="A391" s="343"/>
      <c r="B391" s="375" t="s">
        <v>416</v>
      </c>
      <c r="C391" s="328">
        <v>34</v>
      </c>
      <c r="D391" s="357">
        <v>0.2809917355371901</v>
      </c>
      <c r="E391" s="380">
        <v>0.2809917355371901</v>
      </c>
      <c r="F391" s="328">
        <v>99</v>
      </c>
      <c r="G391" s="357">
        <v>0.4024390243902439</v>
      </c>
      <c r="H391" s="380">
        <v>0.4074074074074074</v>
      </c>
      <c r="I391" s="343"/>
      <c r="J391" s="326"/>
      <c r="K391" s="329"/>
    </row>
    <row r="392" spans="1:11" ht="9.75" customHeight="1">
      <c r="A392" s="343"/>
      <c r="B392" s="375" t="s">
        <v>417</v>
      </c>
      <c r="C392" s="328">
        <v>56</v>
      </c>
      <c r="D392" s="357">
        <v>0.4628099173553719</v>
      </c>
      <c r="E392" s="380">
        <v>0.4628099173553719</v>
      </c>
      <c r="F392" s="328">
        <v>97</v>
      </c>
      <c r="G392" s="357">
        <v>0.3943089430894309</v>
      </c>
      <c r="H392" s="380">
        <v>0.3991769547325103</v>
      </c>
      <c r="I392" s="343"/>
      <c r="J392" s="326"/>
      <c r="K392" s="329"/>
    </row>
    <row r="393" spans="1:11" ht="9.75" customHeight="1">
      <c r="A393" s="343"/>
      <c r="B393" s="375" t="s">
        <v>418</v>
      </c>
      <c r="C393" s="328">
        <v>31</v>
      </c>
      <c r="D393" s="357">
        <v>0.256198347107438</v>
      </c>
      <c r="E393" s="380">
        <v>0.256198347107438</v>
      </c>
      <c r="F393" s="328">
        <v>47</v>
      </c>
      <c r="G393" s="357">
        <v>0.1910569105691057</v>
      </c>
      <c r="H393" s="380">
        <v>0.1934156378600823</v>
      </c>
      <c r="I393" s="343"/>
      <c r="J393" s="326"/>
      <c r="K393" s="329"/>
    </row>
    <row r="394" spans="1:11" ht="9.75" customHeight="1">
      <c r="A394" s="360"/>
      <c r="B394" s="381" t="s">
        <v>18</v>
      </c>
      <c r="C394" s="361">
        <v>0</v>
      </c>
      <c r="D394" s="363">
        <v>0</v>
      </c>
      <c r="E394" s="382" t="s">
        <v>19</v>
      </c>
      <c r="F394" s="361">
        <v>3</v>
      </c>
      <c r="G394" s="363">
        <v>0.012195121951219513</v>
      </c>
      <c r="H394" s="382" t="s">
        <v>19</v>
      </c>
      <c r="I394" s="343"/>
      <c r="J394" s="326"/>
      <c r="K394" s="329"/>
    </row>
    <row r="395" spans="1:11" ht="9.75" customHeight="1">
      <c r="A395" s="358" t="s">
        <v>376</v>
      </c>
      <c r="B395" s="375" t="s">
        <v>409</v>
      </c>
      <c r="C395" s="328"/>
      <c r="D395" s="357"/>
      <c r="E395" s="383"/>
      <c r="F395" s="328"/>
      <c r="G395" s="357"/>
      <c r="H395" s="383"/>
      <c r="I395" s="343"/>
      <c r="J395" s="326"/>
      <c r="K395" s="329"/>
    </row>
    <row r="396" spans="1:11" ht="9.75" customHeight="1">
      <c r="A396" s="343"/>
      <c r="B396" s="375" t="s">
        <v>416</v>
      </c>
      <c r="C396" s="328">
        <v>27</v>
      </c>
      <c r="D396" s="357">
        <v>0.2231404958677686</v>
      </c>
      <c r="E396" s="380">
        <v>0.2231404958677686</v>
      </c>
      <c r="F396" s="328">
        <v>72</v>
      </c>
      <c r="G396" s="357">
        <v>0.2926829268292683</v>
      </c>
      <c r="H396" s="380">
        <v>0.29508196721311475</v>
      </c>
      <c r="I396" s="343"/>
      <c r="J396" s="326"/>
      <c r="K396" s="329"/>
    </row>
    <row r="397" spans="1:11" ht="9.75" customHeight="1">
      <c r="A397" s="343"/>
      <c r="B397" s="375" t="s">
        <v>417</v>
      </c>
      <c r="C397" s="328">
        <v>42</v>
      </c>
      <c r="D397" s="357">
        <v>0.34710743801652894</v>
      </c>
      <c r="E397" s="380">
        <v>0.34710743801652894</v>
      </c>
      <c r="F397" s="328">
        <v>117</v>
      </c>
      <c r="G397" s="357">
        <v>0.47560975609756095</v>
      </c>
      <c r="H397" s="380">
        <v>0.47950819672131145</v>
      </c>
      <c r="I397" s="343"/>
      <c r="J397" s="326"/>
      <c r="K397" s="329"/>
    </row>
    <row r="398" spans="1:11" ht="9.75" customHeight="1">
      <c r="A398" s="343"/>
      <c r="B398" s="375" t="s">
        <v>418</v>
      </c>
      <c r="C398" s="328">
        <v>52</v>
      </c>
      <c r="D398" s="357">
        <v>0.4297520661157025</v>
      </c>
      <c r="E398" s="380">
        <v>0.4297520661157025</v>
      </c>
      <c r="F398" s="328">
        <v>55</v>
      </c>
      <c r="G398" s="357">
        <v>0.22357723577235772</v>
      </c>
      <c r="H398" s="380">
        <v>0.22540983606557377</v>
      </c>
      <c r="I398" s="343"/>
      <c r="J398" s="326"/>
      <c r="K398" s="329"/>
    </row>
    <row r="399" spans="1:11" ht="9.75" customHeight="1">
      <c r="A399" s="360"/>
      <c r="B399" s="381" t="s">
        <v>18</v>
      </c>
      <c r="C399" s="361">
        <v>0</v>
      </c>
      <c r="D399" s="363">
        <v>0</v>
      </c>
      <c r="E399" s="382" t="s">
        <v>19</v>
      </c>
      <c r="F399" s="361">
        <v>2</v>
      </c>
      <c r="G399" s="363">
        <v>0.008130081300813009</v>
      </c>
      <c r="H399" s="382" t="s">
        <v>19</v>
      </c>
      <c r="I399" s="343"/>
      <c r="J399" s="326"/>
      <c r="K399" s="329"/>
    </row>
    <row r="400" spans="1:11" ht="9.75" customHeight="1">
      <c r="A400" s="358" t="s">
        <v>377</v>
      </c>
      <c r="B400" s="375" t="s">
        <v>410</v>
      </c>
      <c r="C400" s="328"/>
      <c r="D400" s="357"/>
      <c r="E400" s="383"/>
      <c r="F400" s="328"/>
      <c r="G400" s="357"/>
      <c r="H400" s="383"/>
      <c r="I400" s="343"/>
      <c r="J400" s="326"/>
      <c r="K400" s="329"/>
    </row>
    <row r="401" spans="1:11" ht="9.75" customHeight="1">
      <c r="A401" s="343"/>
      <c r="B401" s="375" t="s">
        <v>416</v>
      </c>
      <c r="C401" s="328">
        <v>47</v>
      </c>
      <c r="D401" s="357">
        <v>0.3884297520661157</v>
      </c>
      <c r="E401" s="380">
        <v>0.3884297520661157</v>
      </c>
      <c r="F401" s="328">
        <v>78</v>
      </c>
      <c r="G401" s="357">
        <v>0.3170731707317073</v>
      </c>
      <c r="H401" s="380">
        <v>0.3236514522821577</v>
      </c>
      <c r="I401" s="343"/>
      <c r="J401" s="326"/>
      <c r="K401" s="329"/>
    </row>
    <row r="402" spans="1:11" ht="9.75" customHeight="1">
      <c r="A402" s="343"/>
      <c r="B402" s="375" t="s">
        <v>417</v>
      </c>
      <c r="C402" s="328">
        <v>53</v>
      </c>
      <c r="D402" s="357">
        <v>0.4380165289256198</v>
      </c>
      <c r="E402" s="380">
        <v>0.4380165289256198</v>
      </c>
      <c r="F402" s="328">
        <v>108</v>
      </c>
      <c r="G402" s="357">
        <v>0.43902439024390244</v>
      </c>
      <c r="H402" s="380">
        <v>0.44813278008298757</v>
      </c>
      <c r="I402" s="343"/>
      <c r="J402" s="326"/>
      <c r="K402" s="329"/>
    </row>
    <row r="403" spans="1:11" ht="9.75" customHeight="1">
      <c r="A403" s="343"/>
      <c r="B403" s="375" t="s">
        <v>418</v>
      </c>
      <c r="C403" s="328">
        <v>21</v>
      </c>
      <c r="D403" s="357">
        <v>0.17355371900826447</v>
      </c>
      <c r="E403" s="380">
        <v>0.17355371900826447</v>
      </c>
      <c r="F403" s="328">
        <v>55</v>
      </c>
      <c r="G403" s="357">
        <v>0.22357723577235772</v>
      </c>
      <c r="H403" s="380">
        <v>0.22821576763485477</v>
      </c>
      <c r="I403" s="343"/>
      <c r="J403" s="326"/>
      <c r="K403" s="329"/>
    </row>
    <row r="404" spans="1:11" ht="9.75" customHeight="1">
      <c r="A404" s="360"/>
      <c r="B404" s="381" t="s">
        <v>18</v>
      </c>
      <c r="C404" s="361">
        <v>0</v>
      </c>
      <c r="D404" s="363">
        <v>0</v>
      </c>
      <c r="E404" s="382" t="s">
        <v>19</v>
      </c>
      <c r="F404" s="361">
        <v>5</v>
      </c>
      <c r="G404" s="363">
        <v>0.02032520325203252</v>
      </c>
      <c r="H404" s="382" t="s">
        <v>19</v>
      </c>
      <c r="I404" s="343"/>
      <c r="J404" s="326"/>
      <c r="K404" s="329"/>
    </row>
    <row r="405" spans="1:11" ht="9.75" customHeight="1">
      <c r="A405" s="358" t="s">
        <v>380</v>
      </c>
      <c r="B405" s="375" t="s">
        <v>411</v>
      </c>
      <c r="C405" s="328"/>
      <c r="D405" s="357"/>
      <c r="E405" s="383"/>
      <c r="F405" s="328"/>
      <c r="G405" s="357"/>
      <c r="H405" s="383"/>
      <c r="I405" s="343"/>
      <c r="J405" s="326"/>
      <c r="K405" s="329"/>
    </row>
    <row r="406" spans="1:11" ht="9.75" customHeight="1">
      <c r="A406" s="343"/>
      <c r="B406" s="375" t="s">
        <v>416</v>
      </c>
      <c r="C406" s="328">
        <v>12</v>
      </c>
      <c r="D406" s="357">
        <v>0.09917355371900827</v>
      </c>
      <c r="E406" s="380">
        <v>0.09917355371900827</v>
      </c>
      <c r="F406" s="328">
        <v>23</v>
      </c>
      <c r="G406" s="357">
        <v>0.09349593495934959</v>
      </c>
      <c r="H406" s="380">
        <v>0.09504132231404959</v>
      </c>
      <c r="I406" s="343"/>
      <c r="J406" s="326"/>
      <c r="K406" s="329"/>
    </row>
    <row r="407" spans="1:11" ht="9.75" customHeight="1">
      <c r="A407" s="343"/>
      <c r="B407" s="375" t="s">
        <v>417</v>
      </c>
      <c r="C407" s="328">
        <v>23</v>
      </c>
      <c r="D407" s="357">
        <v>0.19008264462809918</v>
      </c>
      <c r="E407" s="380">
        <v>0.19008264462809918</v>
      </c>
      <c r="F407" s="328">
        <v>45</v>
      </c>
      <c r="G407" s="357">
        <v>0.18292682926829268</v>
      </c>
      <c r="H407" s="380">
        <v>0.1859504132231405</v>
      </c>
      <c r="I407" s="343"/>
      <c r="J407" s="326"/>
      <c r="K407" s="329"/>
    </row>
    <row r="408" spans="1:11" ht="9.75" customHeight="1">
      <c r="A408" s="343"/>
      <c r="B408" s="375" t="s">
        <v>418</v>
      </c>
      <c r="C408" s="328">
        <v>86</v>
      </c>
      <c r="D408" s="357">
        <v>0.7107438016528925</v>
      </c>
      <c r="E408" s="380">
        <v>0.7107438016528925</v>
      </c>
      <c r="F408" s="328">
        <v>174</v>
      </c>
      <c r="G408" s="357">
        <v>0.7073170731707317</v>
      </c>
      <c r="H408" s="380">
        <v>0.71900826446281</v>
      </c>
      <c r="I408" s="343"/>
      <c r="J408" s="326"/>
      <c r="K408" s="329"/>
    </row>
    <row r="409" spans="1:11" ht="9.75" customHeight="1">
      <c r="A409" s="346"/>
      <c r="B409" s="333" t="s">
        <v>18</v>
      </c>
      <c r="C409" s="332">
        <v>0</v>
      </c>
      <c r="D409" s="370">
        <v>0</v>
      </c>
      <c r="E409" s="371" t="s">
        <v>19</v>
      </c>
      <c r="F409" s="332">
        <v>4</v>
      </c>
      <c r="G409" s="370">
        <v>0.016260162601626018</v>
      </c>
      <c r="H409" s="371" t="s">
        <v>19</v>
      </c>
      <c r="I409" s="343"/>
      <c r="J409" s="326"/>
      <c r="K409" s="329"/>
    </row>
    <row r="410" spans="1:11" ht="9.75" customHeight="1">
      <c r="A410" s="358" t="s">
        <v>381</v>
      </c>
      <c r="B410" s="375" t="s">
        <v>412</v>
      </c>
      <c r="C410" s="328"/>
      <c r="D410" s="357"/>
      <c r="E410" s="383"/>
      <c r="F410" s="328"/>
      <c r="G410" s="357"/>
      <c r="H410" s="383"/>
      <c r="I410" s="343"/>
      <c r="J410" s="326"/>
      <c r="K410" s="329"/>
    </row>
    <row r="411" spans="1:11" ht="9.75" customHeight="1">
      <c r="A411" s="343"/>
      <c r="B411" s="375" t="s">
        <v>416</v>
      </c>
      <c r="C411" s="328">
        <v>32</v>
      </c>
      <c r="D411" s="357">
        <v>0.2644628099173554</v>
      </c>
      <c r="E411" s="380">
        <v>0.2644628099173554</v>
      </c>
      <c r="F411" s="328">
        <v>77</v>
      </c>
      <c r="G411" s="357">
        <v>0.3130081300813008</v>
      </c>
      <c r="H411" s="380">
        <v>0.3181818181818182</v>
      </c>
      <c r="I411" s="343"/>
      <c r="J411" s="326"/>
      <c r="K411" s="329"/>
    </row>
    <row r="412" spans="1:11" ht="9.75" customHeight="1">
      <c r="A412" s="343"/>
      <c r="B412" s="375" t="s">
        <v>417</v>
      </c>
      <c r="C412" s="328">
        <v>31</v>
      </c>
      <c r="D412" s="357">
        <v>0.256198347107438</v>
      </c>
      <c r="E412" s="380">
        <v>0.256198347107438</v>
      </c>
      <c r="F412" s="328">
        <v>80</v>
      </c>
      <c r="G412" s="357">
        <v>0.3252032520325203</v>
      </c>
      <c r="H412" s="380">
        <v>0.3305785123966942</v>
      </c>
      <c r="I412" s="343"/>
      <c r="J412" s="326"/>
      <c r="K412" s="329"/>
    </row>
    <row r="413" spans="1:11" ht="9.75" customHeight="1">
      <c r="A413" s="343"/>
      <c r="B413" s="375" t="s">
        <v>418</v>
      </c>
      <c r="C413" s="328">
        <v>58</v>
      </c>
      <c r="D413" s="357">
        <v>0.4793388429752066</v>
      </c>
      <c r="E413" s="380">
        <v>0.4793388429752066</v>
      </c>
      <c r="F413" s="328">
        <v>85</v>
      </c>
      <c r="G413" s="357">
        <v>0.34552845528455284</v>
      </c>
      <c r="H413" s="380">
        <v>0.3512396694214876</v>
      </c>
      <c r="I413" s="343"/>
      <c r="J413" s="326"/>
      <c r="K413" s="329"/>
    </row>
    <row r="414" spans="1:11" ht="9.75" customHeight="1">
      <c r="A414" s="360"/>
      <c r="B414" s="381" t="s">
        <v>18</v>
      </c>
      <c r="C414" s="361">
        <v>0</v>
      </c>
      <c r="D414" s="363">
        <v>0</v>
      </c>
      <c r="E414" s="382" t="s">
        <v>19</v>
      </c>
      <c r="F414" s="361">
        <v>4</v>
      </c>
      <c r="G414" s="363">
        <v>0.016260162601626018</v>
      </c>
      <c r="H414" s="382" t="s">
        <v>19</v>
      </c>
      <c r="I414" s="343"/>
      <c r="J414" s="326"/>
      <c r="K414" s="329"/>
    </row>
    <row r="415" spans="1:11" ht="9.75" customHeight="1">
      <c r="A415" s="358" t="s">
        <v>382</v>
      </c>
      <c r="B415" s="375" t="s">
        <v>413</v>
      </c>
      <c r="C415" s="328"/>
      <c r="D415" s="357"/>
      <c r="E415" s="383"/>
      <c r="F415" s="328"/>
      <c r="G415" s="357"/>
      <c r="H415" s="383"/>
      <c r="I415" s="343"/>
      <c r="J415" s="326"/>
      <c r="K415" s="329"/>
    </row>
    <row r="416" spans="1:11" ht="9.75" customHeight="1">
      <c r="A416" s="343"/>
      <c r="B416" s="375" t="s">
        <v>416</v>
      </c>
      <c r="C416" s="328">
        <v>20</v>
      </c>
      <c r="D416" s="357">
        <v>0.1652892561983471</v>
      </c>
      <c r="E416" s="380">
        <v>0.1652892561983471</v>
      </c>
      <c r="F416" s="328">
        <v>44</v>
      </c>
      <c r="G416" s="357">
        <v>0.17886178861788618</v>
      </c>
      <c r="H416" s="380">
        <v>0.18106995884773663</v>
      </c>
      <c r="I416" s="343"/>
      <c r="J416" s="326"/>
      <c r="K416" s="329"/>
    </row>
    <row r="417" spans="1:11" ht="9.75" customHeight="1">
      <c r="A417" s="343"/>
      <c r="B417" s="375" t="s">
        <v>417</v>
      </c>
      <c r="C417" s="328">
        <v>28</v>
      </c>
      <c r="D417" s="357">
        <v>0.23140495867768596</v>
      </c>
      <c r="E417" s="380">
        <v>0.23140495867768596</v>
      </c>
      <c r="F417" s="328">
        <v>86</v>
      </c>
      <c r="G417" s="357">
        <v>0.34959349593495936</v>
      </c>
      <c r="H417" s="380">
        <v>0.35390946502057613</v>
      </c>
      <c r="I417" s="343"/>
      <c r="J417" s="326"/>
      <c r="K417" s="329"/>
    </row>
    <row r="418" spans="1:11" ht="9.75" customHeight="1">
      <c r="A418" s="343"/>
      <c r="B418" s="375" t="s">
        <v>418</v>
      </c>
      <c r="C418" s="328">
        <v>73</v>
      </c>
      <c r="D418" s="357">
        <v>0.6033057851239669</v>
      </c>
      <c r="E418" s="380">
        <v>0.6033057851239669</v>
      </c>
      <c r="F418" s="328">
        <v>111</v>
      </c>
      <c r="G418" s="357">
        <v>0.45121951219512196</v>
      </c>
      <c r="H418" s="380">
        <v>0.4567901234567901</v>
      </c>
      <c r="I418" s="343"/>
      <c r="J418" s="326"/>
      <c r="K418" s="329"/>
    </row>
    <row r="419" spans="1:11" ht="9.75" customHeight="1">
      <c r="A419" s="360"/>
      <c r="B419" s="381" t="s">
        <v>18</v>
      </c>
      <c r="C419" s="369">
        <v>0</v>
      </c>
      <c r="D419" s="370">
        <v>0</v>
      </c>
      <c r="E419" s="371" t="s">
        <v>19</v>
      </c>
      <c r="F419" s="332">
        <v>5</v>
      </c>
      <c r="G419" s="370">
        <v>0.02032520325203252</v>
      </c>
      <c r="H419" s="371" t="s">
        <v>19</v>
      </c>
      <c r="I419" s="343"/>
      <c r="J419" s="326"/>
      <c r="K419" s="329"/>
    </row>
    <row r="420" spans="1:11" ht="9.75" customHeight="1">
      <c r="A420" s="358" t="s">
        <v>383</v>
      </c>
      <c r="B420" s="375" t="s">
        <v>420</v>
      </c>
      <c r="C420" s="328"/>
      <c r="D420" s="357"/>
      <c r="E420" s="383"/>
      <c r="F420" s="328"/>
      <c r="G420" s="357"/>
      <c r="H420" s="383"/>
      <c r="I420" s="343"/>
      <c r="J420" s="326"/>
      <c r="K420" s="329"/>
    </row>
    <row r="421" spans="1:11" ht="9.75" customHeight="1">
      <c r="A421" s="343"/>
      <c r="B421" s="375" t="s">
        <v>416</v>
      </c>
      <c r="C421" s="328">
        <v>63</v>
      </c>
      <c r="D421" s="357">
        <v>0.5206611570247934</v>
      </c>
      <c r="E421" s="380">
        <v>0.5206611570247934</v>
      </c>
      <c r="F421" s="328">
        <v>150</v>
      </c>
      <c r="G421" s="357">
        <v>0.6097560975609756</v>
      </c>
      <c r="H421" s="380">
        <v>0.6172839506172839</v>
      </c>
      <c r="I421" s="343"/>
      <c r="J421" s="326"/>
      <c r="K421" s="329"/>
    </row>
    <row r="422" spans="1:11" ht="9.75" customHeight="1">
      <c r="A422" s="343"/>
      <c r="B422" s="375" t="s">
        <v>417</v>
      </c>
      <c r="C422" s="328">
        <v>42</v>
      </c>
      <c r="D422" s="357">
        <v>0.34710743801652894</v>
      </c>
      <c r="E422" s="380">
        <v>0.34710743801652894</v>
      </c>
      <c r="F422" s="328">
        <v>74</v>
      </c>
      <c r="G422" s="357">
        <v>0.3008130081300813</v>
      </c>
      <c r="H422" s="380">
        <v>0.3045267489711934</v>
      </c>
      <c r="I422" s="343"/>
      <c r="J422" s="326"/>
      <c r="K422" s="329"/>
    </row>
    <row r="423" spans="1:11" ht="9.75" customHeight="1">
      <c r="A423" s="343"/>
      <c r="B423" s="375" t="s">
        <v>418</v>
      </c>
      <c r="C423" s="328">
        <v>16</v>
      </c>
      <c r="D423" s="357">
        <v>0.1322314049586777</v>
      </c>
      <c r="E423" s="380">
        <v>0.1322314049586777</v>
      </c>
      <c r="F423" s="328">
        <v>19</v>
      </c>
      <c r="G423" s="357">
        <v>0.07723577235772358</v>
      </c>
      <c r="H423" s="380">
        <v>0.07818930041152264</v>
      </c>
      <c r="I423" s="343"/>
      <c r="J423" s="326"/>
      <c r="K423" s="329"/>
    </row>
    <row r="424" spans="1:11" ht="9.75" customHeight="1">
      <c r="A424" s="360"/>
      <c r="B424" s="381" t="s">
        <v>18</v>
      </c>
      <c r="C424" s="369">
        <v>0</v>
      </c>
      <c r="D424" s="370">
        <v>0</v>
      </c>
      <c r="E424" s="371" t="s">
        <v>19</v>
      </c>
      <c r="F424" s="332">
        <v>3</v>
      </c>
      <c r="G424" s="370">
        <v>0.012195121951219513</v>
      </c>
      <c r="H424" s="371" t="s">
        <v>19</v>
      </c>
      <c r="I424" s="343"/>
      <c r="J424" s="326"/>
      <c r="K424" s="329"/>
    </row>
    <row r="425" spans="1:11" ht="9.75" customHeight="1">
      <c r="A425" s="372" t="s">
        <v>422</v>
      </c>
      <c r="B425" s="373" t="s">
        <v>423</v>
      </c>
      <c r="C425" s="328"/>
      <c r="D425" s="357"/>
      <c r="E425" s="383"/>
      <c r="F425" s="328"/>
      <c r="G425" s="357"/>
      <c r="H425" s="383"/>
      <c r="I425" s="343"/>
      <c r="J425" s="326"/>
      <c r="K425" s="329"/>
    </row>
    <row r="426" spans="1:11" ht="9.75" customHeight="1">
      <c r="A426" s="358" t="s">
        <v>349</v>
      </c>
      <c r="B426" s="375" t="s">
        <v>424</v>
      </c>
      <c r="C426" s="328"/>
      <c r="D426" s="357"/>
      <c r="E426" s="345"/>
      <c r="F426" s="328"/>
      <c r="G426" s="357"/>
      <c r="H426" s="345"/>
      <c r="I426" s="343"/>
      <c r="J426" s="326"/>
      <c r="K426" s="329"/>
    </row>
    <row r="427" spans="1:11" ht="9.75" customHeight="1">
      <c r="A427" s="360"/>
      <c r="B427" s="381" t="s">
        <v>425</v>
      </c>
      <c r="C427" s="361">
        <v>28</v>
      </c>
      <c r="D427" s="363">
        <v>0.23140495867768596</v>
      </c>
      <c r="E427" s="382"/>
      <c r="F427" s="361">
        <v>59</v>
      </c>
      <c r="G427" s="363">
        <v>0.23983739837398374</v>
      </c>
      <c r="H427" s="382"/>
      <c r="I427" s="343"/>
      <c r="J427" s="326"/>
      <c r="K427" s="329"/>
    </row>
    <row r="428" spans="1:11" ht="9.75" customHeight="1">
      <c r="A428" s="358" t="s">
        <v>370</v>
      </c>
      <c r="B428" s="375" t="s">
        <v>426</v>
      </c>
      <c r="C428" s="328"/>
      <c r="D428" s="357"/>
      <c r="E428" s="345"/>
      <c r="F428" s="328"/>
      <c r="G428" s="357"/>
      <c r="H428" s="345"/>
      <c r="I428" s="343"/>
      <c r="J428" s="326"/>
      <c r="K428" s="329"/>
    </row>
    <row r="429" spans="1:11" ht="9.75" customHeight="1">
      <c r="A429" s="360"/>
      <c r="B429" s="381" t="s">
        <v>425</v>
      </c>
      <c r="C429" s="361">
        <v>43</v>
      </c>
      <c r="D429" s="363">
        <v>0.35537190082644626</v>
      </c>
      <c r="E429" s="382"/>
      <c r="F429" s="361">
        <v>94</v>
      </c>
      <c r="G429" s="363">
        <v>0.3821138211382114</v>
      </c>
      <c r="H429" s="382"/>
      <c r="I429" s="346"/>
      <c r="J429" s="331"/>
      <c r="K429" s="347"/>
    </row>
    <row r="430" spans="1:11" ht="9.75" customHeight="1">
      <c r="A430" s="343"/>
      <c r="B430" s="328"/>
      <c r="C430" s="328"/>
      <c r="D430" s="357"/>
      <c r="E430" s="344"/>
      <c r="F430" s="328"/>
      <c r="G430" s="357"/>
      <c r="H430" s="344"/>
      <c r="I430" s="326"/>
      <c r="J430" s="326"/>
      <c r="K430" s="329"/>
    </row>
    <row r="431" spans="1:11" ht="12.75">
      <c r="A431" s="319" t="s">
        <v>206</v>
      </c>
      <c r="B431" s="320"/>
      <c r="C431" s="321"/>
      <c r="D431" s="321"/>
      <c r="E431" s="321"/>
      <c r="F431" s="322"/>
      <c r="G431" s="322"/>
      <c r="H431" s="322"/>
      <c r="I431" s="322"/>
      <c r="J431" s="322"/>
      <c r="K431" s="323" t="s">
        <v>440</v>
      </c>
    </row>
    <row r="432" spans="1:11" ht="12.75">
      <c r="A432" s="325" t="s">
        <v>193</v>
      </c>
      <c r="B432" s="326"/>
      <c r="C432" s="327"/>
      <c r="D432" s="327"/>
      <c r="E432" s="327"/>
      <c r="F432" s="328"/>
      <c r="G432" s="328"/>
      <c r="H432" s="328"/>
      <c r="I432" s="328"/>
      <c r="J432" s="328"/>
      <c r="K432" s="329"/>
    </row>
    <row r="433" spans="1:11" ht="12.75">
      <c r="A433" s="6" t="s">
        <v>346</v>
      </c>
      <c r="B433" s="326"/>
      <c r="C433" s="327"/>
      <c r="D433" s="327"/>
      <c r="E433" s="327"/>
      <c r="F433" s="328"/>
      <c r="G433" s="328"/>
      <c r="H433" s="328"/>
      <c r="I433" s="328"/>
      <c r="J433" s="328"/>
      <c r="K433" s="329"/>
    </row>
    <row r="434" spans="1:15" ht="12.75">
      <c r="A434" s="330" t="s">
        <v>347</v>
      </c>
      <c r="B434" s="331"/>
      <c r="C434" s="331"/>
      <c r="D434" s="331"/>
      <c r="E434" s="331"/>
      <c r="F434" s="331"/>
      <c r="G434" s="331"/>
      <c r="H434" s="332"/>
      <c r="I434" s="332"/>
      <c r="J434" s="332"/>
      <c r="K434" s="333"/>
      <c r="L434" s="334"/>
      <c r="M434" s="335"/>
      <c r="N434" s="334"/>
      <c r="O434" s="334"/>
    </row>
    <row r="435" spans="1:11" ht="18" customHeight="1">
      <c r="A435" s="336"/>
      <c r="B435" s="337"/>
      <c r="C435" s="384" t="s">
        <v>147</v>
      </c>
      <c r="D435" s="385"/>
      <c r="E435" s="385"/>
      <c r="F435" s="384" t="s">
        <v>148</v>
      </c>
      <c r="G435" s="385"/>
      <c r="H435" s="386"/>
      <c r="I435" s="339"/>
      <c r="J435" s="320"/>
      <c r="K435" s="337"/>
    </row>
    <row r="436" spans="1:11" ht="11.25">
      <c r="A436" s="343"/>
      <c r="B436" s="329"/>
      <c r="C436" s="387"/>
      <c r="D436" s="388" t="s">
        <v>5</v>
      </c>
      <c r="E436" s="388" t="s">
        <v>5</v>
      </c>
      <c r="F436" s="387"/>
      <c r="G436" s="388" t="s">
        <v>5</v>
      </c>
      <c r="H436" s="323" t="s">
        <v>5</v>
      </c>
      <c r="I436" s="343"/>
      <c r="J436" s="326"/>
      <c r="K436" s="329"/>
    </row>
    <row r="437" spans="1:11" ht="11.25" customHeight="1">
      <c r="A437" s="341"/>
      <c r="B437" s="342" t="s">
        <v>435</v>
      </c>
      <c r="C437" s="389"/>
      <c r="D437" s="390" t="s">
        <v>7</v>
      </c>
      <c r="E437" s="390" t="s">
        <v>8</v>
      </c>
      <c r="F437" s="389"/>
      <c r="G437" s="390" t="s">
        <v>7</v>
      </c>
      <c r="H437" s="391" t="s">
        <v>8</v>
      </c>
      <c r="I437" s="343"/>
      <c r="J437" s="326"/>
      <c r="K437" s="329"/>
    </row>
    <row r="438" spans="1:11" ht="11.25">
      <c r="A438" s="346"/>
      <c r="B438" s="347"/>
      <c r="C438" s="392" t="s">
        <v>9</v>
      </c>
      <c r="D438" s="393" t="s">
        <v>10</v>
      </c>
      <c r="E438" s="393" t="s">
        <v>10</v>
      </c>
      <c r="F438" s="392" t="s">
        <v>9</v>
      </c>
      <c r="G438" s="393" t="s">
        <v>10</v>
      </c>
      <c r="H438" s="394" t="s">
        <v>10</v>
      </c>
      <c r="I438" s="343"/>
      <c r="J438" s="326"/>
      <c r="K438" s="329"/>
    </row>
    <row r="439" spans="1:11" ht="11.25">
      <c r="A439" s="358" t="s">
        <v>373</v>
      </c>
      <c r="B439" s="375" t="s">
        <v>427</v>
      </c>
      <c r="C439" s="328"/>
      <c r="D439" s="357"/>
      <c r="E439" s="345"/>
      <c r="F439" s="328"/>
      <c r="G439" s="357"/>
      <c r="H439" s="345"/>
      <c r="I439" s="343"/>
      <c r="J439" s="326"/>
      <c r="K439" s="329"/>
    </row>
    <row r="440" spans="1:11" ht="11.25">
      <c r="A440" s="360"/>
      <c r="B440" s="381" t="s">
        <v>425</v>
      </c>
      <c r="C440" s="361">
        <v>19</v>
      </c>
      <c r="D440" s="363">
        <v>0.15702479338842976</v>
      </c>
      <c r="E440" s="382"/>
      <c r="F440" s="361">
        <v>43</v>
      </c>
      <c r="G440" s="363">
        <v>0.17479674796747968</v>
      </c>
      <c r="H440" s="382"/>
      <c r="I440" s="343"/>
      <c r="J440" s="326"/>
      <c r="K440" s="329"/>
    </row>
    <row r="441" spans="1:11" ht="11.25">
      <c r="A441" s="358" t="s">
        <v>376</v>
      </c>
      <c r="B441" s="375" t="s">
        <v>428</v>
      </c>
      <c r="C441" s="328"/>
      <c r="D441" s="357"/>
      <c r="E441" s="345"/>
      <c r="F441" s="328"/>
      <c r="G441" s="357"/>
      <c r="H441" s="345"/>
      <c r="I441" s="343"/>
      <c r="J441" s="326"/>
      <c r="K441" s="329"/>
    </row>
    <row r="442" spans="1:11" ht="11.25">
      <c r="A442" s="360"/>
      <c r="B442" s="381" t="s">
        <v>425</v>
      </c>
      <c r="C442" s="361">
        <v>66</v>
      </c>
      <c r="D442" s="363">
        <v>0.5454545454545454</v>
      </c>
      <c r="E442" s="382"/>
      <c r="F442" s="361">
        <v>114</v>
      </c>
      <c r="G442" s="363">
        <v>0.4634146341463415</v>
      </c>
      <c r="H442" s="382"/>
      <c r="I442" s="343"/>
      <c r="J442" s="326"/>
      <c r="K442" s="329"/>
    </row>
    <row r="443" spans="1:11" ht="11.25">
      <c r="A443" s="358" t="s">
        <v>377</v>
      </c>
      <c r="B443" s="375" t="s">
        <v>429</v>
      </c>
      <c r="C443" s="328"/>
      <c r="D443" s="357"/>
      <c r="E443" s="345"/>
      <c r="F443" s="328"/>
      <c r="G443" s="357"/>
      <c r="H443" s="345"/>
      <c r="I443" s="343"/>
      <c r="J443" s="326"/>
      <c r="K443" s="329"/>
    </row>
    <row r="444" spans="1:11" ht="11.25">
      <c r="A444" s="360"/>
      <c r="B444" s="381" t="s">
        <v>425</v>
      </c>
      <c r="C444" s="361">
        <v>45</v>
      </c>
      <c r="D444" s="363">
        <v>0.371900826446281</v>
      </c>
      <c r="E444" s="382"/>
      <c r="F444" s="361">
        <v>157</v>
      </c>
      <c r="G444" s="363">
        <v>0.6382113821138211</v>
      </c>
      <c r="H444" s="382"/>
      <c r="I444" s="343"/>
      <c r="J444" s="326"/>
      <c r="K444" s="329"/>
    </row>
    <row r="445" spans="1:11" ht="11.25">
      <c r="A445" s="358" t="s">
        <v>380</v>
      </c>
      <c r="B445" s="375" t="s">
        <v>430</v>
      </c>
      <c r="C445" s="328"/>
      <c r="D445" s="357"/>
      <c r="E445" s="345"/>
      <c r="F445" s="328"/>
      <c r="G445" s="357"/>
      <c r="H445" s="345"/>
      <c r="I445" s="343"/>
      <c r="J445" s="326"/>
      <c r="K445" s="329"/>
    </row>
    <row r="446" spans="1:11" ht="11.25">
      <c r="A446" s="360"/>
      <c r="B446" s="381" t="s">
        <v>425</v>
      </c>
      <c r="C446" s="361">
        <v>82</v>
      </c>
      <c r="D446" s="363">
        <v>0.6776859504132231</v>
      </c>
      <c r="E446" s="382"/>
      <c r="F446" s="361">
        <v>146</v>
      </c>
      <c r="G446" s="363">
        <v>0.5934959349593496</v>
      </c>
      <c r="H446" s="382"/>
      <c r="I446" s="343"/>
      <c r="J446" s="326"/>
      <c r="K446" s="329"/>
    </row>
    <row r="447" spans="1:11" ht="11.25">
      <c r="A447" s="358" t="s">
        <v>381</v>
      </c>
      <c r="B447" s="375" t="s">
        <v>431</v>
      </c>
      <c r="C447" s="328"/>
      <c r="D447" s="357"/>
      <c r="E447" s="345"/>
      <c r="F447" s="328"/>
      <c r="G447" s="357"/>
      <c r="H447" s="345"/>
      <c r="I447" s="343"/>
      <c r="J447" s="326"/>
      <c r="K447" s="329"/>
    </row>
    <row r="448" spans="1:11" ht="11.25">
      <c r="A448" s="360"/>
      <c r="B448" s="381" t="s">
        <v>425</v>
      </c>
      <c r="C448" s="361">
        <v>41</v>
      </c>
      <c r="D448" s="363">
        <v>0.33884297520661155</v>
      </c>
      <c r="E448" s="382"/>
      <c r="F448" s="361">
        <v>43</v>
      </c>
      <c r="G448" s="363">
        <v>0.17479674796747968</v>
      </c>
      <c r="H448" s="382"/>
      <c r="I448" s="343"/>
      <c r="J448" s="326"/>
      <c r="K448" s="329"/>
    </row>
    <row r="449" spans="1:11" ht="11.25">
      <c r="A449" s="358" t="s">
        <v>382</v>
      </c>
      <c r="B449" s="375" t="s">
        <v>432</v>
      </c>
      <c r="C449" s="328"/>
      <c r="D449" s="357"/>
      <c r="E449" s="345"/>
      <c r="F449" s="328"/>
      <c r="G449" s="357"/>
      <c r="H449" s="345"/>
      <c r="I449" s="343"/>
      <c r="J449" s="326"/>
      <c r="K449" s="329"/>
    </row>
    <row r="450" spans="1:11" ht="11.25">
      <c r="A450" s="360"/>
      <c r="B450" s="381" t="s">
        <v>425</v>
      </c>
      <c r="C450" s="361">
        <v>20</v>
      </c>
      <c r="D450" s="363">
        <v>0.1652892561983471</v>
      </c>
      <c r="E450" s="382"/>
      <c r="F450" s="361">
        <v>48</v>
      </c>
      <c r="G450" s="363">
        <v>0.1951219512195122</v>
      </c>
      <c r="H450" s="382"/>
      <c r="I450" s="343"/>
      <c r="J450" s="326"/>
      <c r="K450" s="329"/>
    </row>
    <row r="451" spans="1:11" ht="11.25">
      <c r="A451" s="358" t="s">
        <v>383</v>
      </c>
      <c r="B451" s="375" t="s">
        <v>433</v>
      </c>
      <c r="C451" s="328"/>
      <c r="D451" s="357"/>
      <c r="E451" s="345"/>
      <c r="F451" s="328"/>
      <c r="G451" s="357"/>
      <c r="H451" s="345"/>
      <c r="I451" s="343"/>
      <c r="J451" s="326"/>
      <c r="K451" s="329"/>
    </row>
    <row r="452" spans="1:11" ht="11.25">
      <c r="A452" s="346"/>
      <c r="B452" s="333" t="s">
        <v>425</v>
      </c>
      <c r="C452" s="332">
        <v>11</v>
      </c>
      <c r="D452" s="370">
        <v>0.09090909090909091</v>
      </c>
      <c r="E452" s="371"/>
      <c r="F452" s="332">
        <v>19</v>
      </c>
      <c r="G452" s="370">
        <v>0.07723577235772358</v>
      </c>
      <c r="H452" s="371"/>
      <c r="I452" s="346"/>
      <c r="J452" s="331"/>
      <c r="K452" s="347"/>
    </row>
    <row r="453" spans="1:11" ht="17.25" customHeight="1">
      <c r="A453" s="339"/>
      <c r="B453" s="337"/>
      <c r="C453" s="384" t="s">
        <v>166</v>
      </c>
      <c r="D453" s="385"/>
      <c r="E453" s="386"/>
      <c r="F453" s="384" t="s">
        <v>167</v>
      </c>
      <c r="G453" s="385"/>
      <c r="H453" s="386"/>
      <c r="I453" s="384" t="s">
        <v>168</v>
      </c>
      <c r="J453" s="385"/>
      <c r="K453" s="386"/>
    </row>
    <row r="454" spans="1:12" ht="11.25">
      <c r="A454" s="343"/>
      <c r="B454" s="329"/>
      <c r="C454" s="358"/>
      <c r="D454" s="390" t="s">
        <v>5</v>
      </c>
      <c r="E454" s="391" t="s">
        <v>5</v>
      </c>
      <c r="F454" s="358"/>
      <c r="G454" s="390" t="s">
        <v>5</v>
      </c>
      <c r="H454" s="391" t="s">
        <v>5</v>
      </c>
      <c r="I454" s="358"/>
      <c r="J454" s="390" t="s">
        <v>5</v>
      </c>
      <c r="K454" s="391" t="s">
        <v>5</v>
      </c>
      <c r="L454" s="403"/>
    </row>
    <row r="455" spans="1:12" ht="11.25" customHeight="1">
      <c r="A455" s="341"/>
      <c r="B455" s="342" t="s">
        <v>301</v>
      </c>
      <c r="C455" s="358"/>
      <c r="D455" s="390" t="s">
        <v>7</v>
      </c>
      <c r="E455" s="391" t="s">
        <v>8</v>
      </c>
      <c r="F455" s="358"/>
      <c r="G455" s="390" t="s">
        <v>7</v>
      </c>
      <c r="H455" s="391" t="s">
        <v>8</v>
      </c>
      <c r="I455" s="358"/>
      <c r="J455" s="390" t="s">
        <v>7</v>
      </c>
      <c r="K455" s="391" t="s">
        <v>8</v>
      </c>
      <c r="L455" s="403"/>
    </row>
    <row r="456" spans="1:12" ht="11.25">
      <c r="A456" s="346"/>
      <c r="B456" s="347"/>
      <c r="C456" s="392" t="s">
        <v>9</v>
      </c>
      <c r="D456" s="393" t="s">
        <v>10</v>
      </c>
      <c r="E456" s="394" t="s">
        <v>10</v>
      </c>
      <c r="F456" s="392" t="s">
        <v>9</v>
      </c>
      <c r="G456" s="393" t="s">
        <v>10</v>
      </c>
      <c r="H456" s="394" t="s">
        <v>10</v>
      </c>
      <c r="I456" s="392" t="s">
        <v>9</v>
      </c>
      <c r="J456" s="393" t="s">
        <v>10</v>
      </c>
      <c r="K456" s="394" t="s">
        <v>10</v>
      </c>
      <c r="L456" s="404"/>
    </row>
    <row r="457" spans="1:11" ht="20.25" customHeight="1">
      <c r="A457" s="395" t="s">
        <v>11</v>
      </c>
      <c r="B457" s="396"/>
      <c r="C457" s="395">
        <v>336</v>
      </c>
      <c r="D457" s="397">
        <v>1</v>
      </c>
      <c r="E457" s="405"/>
      <c r="F457" s="396">
        <v>21</v>
      </c>
      <c r="G457" s="397">
        <v>1</v>
      </c>
      <c r="H457" s="406"/>
      <c r="I457" s="395">
        <v>10</v>
      </c>
      <c r="J457" s="397">
        <v>1</v>
      </c>
      <c r="K457" s="398"/>
    </row>
    <row r="458" spans="1:11" ht="11.25">
      <c r="A458" s="354" t="str">
        <f>"15."</f>
        <v>15.</v>
      </c>
      <c r="B458" s="355" t="s">
        <v>348</v>
      </c>
      <c r="C458" s="356"/>
      <c r="D458" s="357"/>
      <c r="E458" s="329"/>
      <c r="F458" s="356"/>
      <c r="G458" s="357"/>
      <c r="H458" s="329"/>
      <c r="I458" s="356"/>
      <c r="J458" s="357"/>
      <c r="K458" s="329"/>
    </row>
    <row r="459" spans="1:11" ht="11.25">
      <c r="A459" s="358" t="s">
        <v>349</v>
      </c>
      <c r="B459" s="328" t="s">
        <v>350</v>
      </c>
      <c r="C459" s="343"/>
      <c r="D459" s="326"/>
      <c r="E459" s="329"/>
      <c r="F459" s="343"/>
      <c r="G459" s="326"/>
      <c r="H459" s="329"/>
      <c r="I459" s="343"/>
      <c r="J459" s="326"/>
      <c r="K459" s="329"/>
    </row>
    <row r="460" spans="1:11" ht="11.25">
      <c r="A460" s="343"/>
      <c r="B460" s="328" t="s">
        <v>351</v>
      </c>
      <c r="C460" s="356">
        <v>46</v>
      </c>
      <c r="D460" s="357">
        <v>0.13690476190476192</v>
      </c>
      <c r="E460" s="380">
        <v>0.13897280966767372</v>
      </c>
      <c r="F460" s="356">
        <v>7</v>
      </c>
      <c r="G460" s="357">
        <v>0.3333333333333333</v>
      </c>
      <c r="H460" s="380">
        <v>0.3333333333333333</v>
      </c>
      <c r="I460" s="356">
        <v>2</v>
      </c>
      <c r="J460" s="357">
        <v>0.2</v>
      </c>
      <c r="K460" s="380">
        <v>0.2</v>
      </c>
    </row>
    <row r="461" spans="1:11" ht="11.25">
      <c r="A461" s="343"/>
      <c r="B461" s="328" t="s">
        <v>352</v>
      </c>
      <c r="C461" s="356">
        <v>154</v>
      </c>
      <c r="D461" s="357">
        <v>0.4583333333333333</v>
      </c>
      <c r="E461" s="380">
        <v>0.4652567975830816</v>
      </c>
      <c r="F461" s="356">
        <v>10</v>
      </c>
      <c r="G461" s="357">
        <v>0.47619047619047616</v>
      </c>
      <c r="H461" s="380">
        <v>0.47619047619047616</v>
      </c>
      <c r="I461" s="356">
        <v>6</v>
      </c>
      <c r="J461" s="357">
        <v>0.6</v>
      </c>
      <c r="K461" s="380">
        <v>0.6</v>
      </c>
    </row>
    <row r="462" spans="1:11" ht="11.25">
      <c r="A462" s="343"/>
      <c r="B462" s="328" t="s">
        <v>353</v>
      </c>
      <c r="C462" s="356">
        <v>100</v>
      </c>
      <c r="D462" s="357">
        <v>0.2976190476190476</v>
      </c>
      <c r="E462" s="380">
        <v>0.3021148036253776</v>
      </c>
      <c r="F462" s="356">
        <v>3</v>
      </c>
      <c r="G462" s="357">
        <v>0.14285714285714285</v>
      </c>
      <c r="H462" s="380">
        <v>0.14285714285714285</v>
      </c>
      <c r="I462" s="356">
        <v>2</v>
      </c>
      <c r="J462" s="357">
        <v>0.2</v>
      </c>
      <c r="K462" s="380">
        <v>0.2</v>
      </c>
    </row>
    <row r="463" spans="1:11" ht="11.25">
      <c r="A463" s="343"/>
      <c r="B463" s="328" t="s">
        <v>365</v>
      </c>
      <c r="C463" s="356">
        <v>26</v>
      </c>
      <c r="D463" s="357">
        <v>0.07738095238095238</v>
      </c>
      <c r="E463" s="380">
        <v>0.07854984894259819</v>
      </c>
      <c r="F463" s="356">
        <v>0</v>
      </c>
      <c r="G463" s="357">
        <v>0</v>
      </c>
      <c r="H463" s="380">
        <v>0</v>
      </c>
      <c r="I463" s="356">
        <v>0</v>
      </c>
      <c r="J463" s="357">
        <v>0</v>
      </c>
      <c r="K463" s="380">
        <v>0</v>
      </c>
    </row>
    <row r="464" spans="1:11" ht="11.25">
      <c r="A464" s="343"/>
      <c r="B464" s="328" t="s">
        <v>367</v>
      </c>
      <c r="C464" s="356">
        <v>5</v>
      </c>
      <c r="D464" s="357">
        <v>0.01488095238095238</v>
      </c>
      <c r="E464" s="380">
        <v>0.015105740181268883</v>
      </c>
      <c r="F464" s="356">
        <v>1</v>
      </c>
      <c r="G464" s="357">
        <v>0.047619047619047616</v>
      </c>
      <c r="H464" s="380">
        <v>0.047619047619047616</v>
      </c>
      <c r="I464" s="356">
        <v>0</v>
      </c>
      <c r="J464" s="357">
        <v>0</v>
      </c>
      <c r="K464" s="380">
        <v>0</v>
      </c>
    </row>
    <row r="465" spans="1:11" ht="11.25">
      <c r="A465" s="360"/>
      <c r="B465" s="361" t="s">
        <v>18</v>
      </c>
      <c r="C465" s="362">
        <v>5</v>
      </c>
      <c r="D465" s="363">
        <v>0.01488095238095238</v>
      </c>
      <c r="E465" s="382" t="s">
        <v>19</v>
      </c>
      <c r="F465" s="362">
        <v>0</v>
      </c>
      <c r="G465" s="363">
        <v>0</v>
      </c>
      <c r="H465" s="382" t="s">
        <v>19</v>
      </c>
      <c r="I465" s="362">
        <v>0</v>
      </c>
      <c r="J465" s="363">
        <v>0</v>
      </c>
      <c r="K465" s="382" t="s">
        <v>19</v>
      </c>
    </row>
    <row r="466" spans="1:11" ht="11.25">
      <c r="A466" s="365" t="s">
        <v>370</v>
      </c>
      <c r="B466" s="328" t="s">
        <v>354</v>
      </c>
      <c r="C466" s="343"/>
      <c r="D466" s="366"/>
      <c r="E466" s="399"/>
      <c r="F466" s="343"/>
      <c r="G466" s="366"/>
      <c r="H466" s="399"/>
      <c r="I466" s="343"/>
      <c r="J466" s="366"/>
      <c r="K466" s="399"/>
    </row>
    <row r="467" spans="1:11" ht="11.25">
      <c r="A467" s="343"/>
      <c r="B467" s="328" t="s">
        <v>351</v>
      </c>
      <c r="C467" s="356">
        <v>29</v>
      </c>
      <c r="D467" s="357">
        <v>0.08630952380952381</v>
      </c>
      <c r="E467" s="380">
        <v>0.08734939759036145</v>
      </c>
      <c r="F467" s="356">
        <v>5</v>
      </c>
      <c r="G467" s="357">
        <v>0.23809523809523808</v>
      </c>
      <c r="H467" s="380">
        <v>0.23809523809523808</v>
      </c>
      <c r="I467" s="356">
        <v>1</v>
      </c>
      <c r="J467" s="357">
        <v>0.1</v>
      </c>
      <c r="K467" s="380">
        <v>0.1</v>
      </c>
    </row>
    <row r="468" spans="1:11" ht="11.25">
      <c r="A468" s="343"/>
      <c r="B468" s="328" t="s">
        <v>352</v>
      </c>
      <c r="C468" s="356">
        <v>120</v>
      </c>
      <c r="D468" s="357">
        <v>0.35714285714285715</v>
      </c>
      <c r="E468" s="380">
        <v>0.3614457831325301</v>
      </c>
      <c r="F468" s="356">
        <v>11</v>
      </c>
      <c r="G468" s="357">
        <v>0.5238095238095238</v>
      </c>
      <c r="H468" s="380">
        <v>0.5238095238095238</v>
      </c>
      <c r="I468" s="356">
        <v>5</v>
      </c>
      <c r="J468" s="357">
        <v>0.5</v>
      </c>
      <c r="K468" s="380">
        <v>0.5</v>
      </c>
    </row>
    <row r="469" spans="1:11" ht="11.25">
      <c r="A469" s="343"/>
      <c r="B469" s="328" t="s">
        <v>353</v>
      </c>
      <c r="C469" s="356">
        <v>129</v>
      </c>
      <c r="D469" s="357">
        <v>0.38392857142857145</v>
      </c>
      <c r="E469" s="380">
        <v>0.3885542168674699</v>
      </c>
      <c r="F469" s="356">
        <v>4</v>
      </c>
      <c r="G469" s="357">
        <v>0.19047619047619047</v>
      </c>
      <c r="H469" s="380">
        <v>0.19047619047619047</v>
      </c>
      <c r="I469" s="356">
        <v>3</v>
      </c>
      <c r="J469" s="357">
        <v>0.3</v>
      </c>
      <c r="K469" s="380">
        <v>0.3</v>
      </c>
    </row>
    <row r="470" spans="1:11" ht="11.25">
      <c r="A470" s="343"/>
      <c r="B470" s="328" t="s">
        <v>365</v>
      </c>
      <c r="C470" s="356">
        <v>34</v>
      </c>
      <c r="D470" s="357">
        <v>0.10119047619047619</v>
      </c>
      <c r="E470" s="380">
        <v>0.10240963855421686</v>
      </c>
      <c r="F470" s="356">
        <v>0</v>
      </c>
      <c r="G470" s="357">
        <v>0</v>
      </c>
      <c r="H470" s="380">
        <v>0</v>
      </c>
      <c r="I470" s="356">
        <v>1</v>
      </c>
      <c r="J470" s="357">
        <v>0.1</v>
      </c>
      <c r="K470" s="380">
        <v>0.1</v>
      </c>
    </row>
    <row r="471" spans="1:11" ht="11.25">
      <c r="A471" s="343"/>
      <c r="B471" s="328" t="s">
        <v>367</v>
      </c>
      <c r="C471" s="356">
        <v>20</v>
      </c>
      <c r="D471" s="357">
        <v>0.05952380952380952</v>
      </c>
      <c r="E471" s="380">
        <v>0.060240963855421686</v>
      </c>
      <c r="F471" s="356">
        <v>1</v>
      </c>
      <c r="G471" s="357">
        <v>0.047619047619047616</v>
      </c>
      <c r="H471" s="380">
        <v>0.047619047619047616</v>
      </c>
      <c r="I471" s="356">
        <v>0</v>
      </c>
      <c r="J471" s="357">
        <v>0</v>
      </c>
      <c r="K471" s="380">
        <v>0</v>
      </c>
    </row>
    <row r="472" spans="1:11" ht="11.25">
      <c r="A472" s="360"/>
      <c r="B472" s="361" t="s">
        <v>18</v>
      </c>
      <c r="C472" s="362">
        <v>4</v>
      </c>
      <c r="D472" s="363">
        <v>0.011904761904761904</v>
      </c>
      <c r="E472" s="382" t="s">
        <v>19</v>
      </c>
      <c r="F472" s="362">
        <v>0</v>
      </c>
      <c r="G472" s="363">
        <v>0</v>
      </c>
      <c r="H472" s="382" t="s">
        <v>19</v>
      </c>
      <c r="I472" s="362">
        <v>0</v>
      </c>
      <c r="J472" s="363">
        <v>0</v>
      </c>
      <c r="K472" s="382" t="s">
        <v>19</v>
      </c>
    </row>
    <row r="473" spans="1:11" ht="11.25">
      <c r="A473" s="407" t="s">
        <v>441</v>
      </c>
      <c r="B473" s="408"/>
      <c r="C473" s="408"/>
      <c r="D473" s="409"/>
      <c r="E473" s="409"/>
      <c r="F473" s="408"/>
      <c r="G473" s="409"/>
      <c r="H473" s="409"/>
      <c r="I473" s="408"/>
      <c r="J473" s="409"/>
      <c r="K473" s="410"/>
    </row>
    <row r="474" spans="1:11" ht="12.75">
      <c r="A474" s="319" t="s">
        <v>206</v>
      </c>
      <c r="B474" s="320"/>
      <c r="C474" s="321"/>
      <c r="D474" s="321"/>
      <c r="E474" s="321"/>
      <c r="F474" s="322"/>
      <c r="G474" s="322"/>
      <c r="H474" s="322"/>
      <c r="I474" s="322"/>
      <c r="J474" s="322"/>
      <c r="K474" s="323" t="s">
        <v>442</v>
      </c>
    </row>
    <row r="475" spans="1:11" ht="12.75">
      <c r="A475" s="325" t="s">
        <v>193</v>
      </c>
      <c r="B475" s="326"/>
      <c r="C475" s="327"/>
      <c r="D475" s="327"/>
      <c r="E475" s="327"/>
      <c r="F475" s="328"/>
      <c r="G475" s="328"/>
      <c r="H475" s="328"/>
      <c r="I475" s="328"/>
      <c r="J475" s="328"/>
      <c r="K475" s="329"/>
    </row>
    <row r="476" spans="1:11" ht="12.75">
      <c r="A476" s="6" t="s">
        <v>346</v>
      </c>
      <c r="B476" s="326"/>
      <c r="C476" s="327"/>
      <c r="D476" s="327"/>
      <c r="E476" s="327"/>
      <c r="F476" s="328"/>
      <c r="G476" s="328"/>
      <c r="H476" s="328"/>
      <c r="I476" s="328"/>
      <c r="J476" s="328"/>
      <c r="K476" s="329"/>
    </row>
    <row r="477" spans="1:15" ht="12.75">
      <c r="A477" s="330" t="s">
        <v>347</v>
      </c>
      <c r="B477" s="331"/>
      <c r="C477" s="331"/>
      <c r="D477" s="331"/>
      <c r="E477" s="331"/>
      <c r="F477" s="331"/>
      <c r="G477" s="331"/>
      <c r="H477" s="332"/>
      <c r="I477" s="332"/>
      <c r="J477" s="332"/>
      <c r="K477" s="333"/>
      <c r="L477" s="334"/>
      <c r="M477" s="335"/>
      <c r="N477" s="334"/>
      <c r="O477" s="334"/>
    </row>
    <row r="478" spans="1:11" ht="17.25" customHeight="1">
      <c r="A478" s="339"/>
      <c r="B478" s="337"/>
      <c r="C478" s="384" t="s">
        <v>166</v>
      </c>
      <c r="D478" s="385"/>
      <c r="E478" s="386"/>
      <c r="F478" s="384" t="s">
        <v>167</v>
      </c>
      <c r="G478" s="385"/>
      <c r="H478" s="386"/>
      <c r="I478" s="384" t="s">
        <v>168</v>
      </c>
      <c r="J478" s="385"/>
      <c r="K478" s="386"/>
    </row>
    <row r="479" spans="1:12" ht="11.25">
      <c r="A479" s="343"/>
      <c r="B479" s="329"/>
      <c r="C479" s="358"/>
      <c r="D479" s="390" t="s">
        <v>5</v>
      </c>
      <c r="E479" s="391" t="s">
        <v>5</v>
      </c>
      <c r="F479" s="358"/>
      <c r="G479" s="390" t="s">
        <v>5</v>
      </c>
      <c r="H479" s="391" t="s">
        <v>5</v>
      </c>
      <c r="I479" s="358"/>
      <c r="J479" s="390" t="s">
        <v>5</v>
      </c>
      <c r="K479" s="391" t="s">
        <v>5</v>
      </c>
      <c r="L479" s="403"/>
    </row>
    <row r="480" spans="1:12" ht="11.25" customHeight="1">
      <c r="A480" s="341"/>
      <c r="B480" s="342" t="s">
        <v>443</v>
      </c>
      <c r="C480" s="358"/>
      <c r="D480" s="390" t="s">
        <v>7</v>
      </c>
      <c r="E480" s="391" t="s">
        <v>8</v>
      </c>
      <c r="F480" s="358"/>
      <c r="G480" s="390" t="s">
        <v>7</v>
      </c>
      <c r="H480" s="391" t="s">
        <v>8</v>
      </c>
      <c r="I480" s="358"/>
      <c r="J480" s="390" t="s">
        <v>7</v>
      </c>
      <c r="K480" s="391" t="s">
        <v>8</v>
      </c>
      <c r="L480" s="403"/>
    </row>
    <row r="481" spans="1:12" ht="11.25">
      <c r="A481" s="346"/>
      <c r="B481" s="347"/>
      <c r="C481" s="392" t="s">
        <v>9</v>
      </c>
      <c r="D481" s="393" t="s">
        <v>10</v>
      </c>
      <c r="E481" s="394" t="s">
        <v>10</v>
      </c>
      <c r="F481" s="392" t="s">
        <v>9</v>
      </c>
      <c r="G481" s="393" t="s">
        <v>10</v>
      </c>
      <c r="H481" s="394" t="s">
        <v>10</v>
      </c>
      <c r="I481" s="392" t="s">
        <v>9</v>
      </c>
      <c r="J481" s="393" t="s">
        <v>10</v>
      </c>
      <c r="K481" s="394" t="s">
        <v>10</v>
      </c>
      <c r="L481" s="404"/>
    </row>
    <row r="482" spans="1:11" ht="11.25">
      <c r="A482" s="365" t="s">
        <v>373</v>
      </c>
      <c r="B482" s="328" t="s">
        <v>374</v>
      </c>
      <c r="C482" s="343"/>
      <c r="D482" s="326"/>
      <c r="E482" s="329"/>
      <c r="F482" s="343"/>
      <c r="G482" s="326"/>
      <c r="H482" s="329"/>
      <c r="I482" s="343"/>
      <c r="J482" s="326"/>
      <c r="K482" s="329"/>
    </row>
    <row r="483" spans="1:11" ht="11.25">
      <c r="A483" s="365"/>
      <c r="B483" s="328" t="s">
        <v>375</v>
      </c>
      <c r="C483" s="343"/>
      <c r="D483" s="326"/>
      <c r="E483" s="329"/>
      <c r="F483" s="343"/>
      <c r="G483" s="326"/>
      <c r="H483" s="329"/>
      <c r="I483" s="343"/>
      <c r="J483" s="326"/>
      <c r="K483" s="329"/>
    </row>
    <row r="484" spans="1:11" ht="11.25">
      <c r="A484" s="343"/>
      <c r="B484" s="328" t="s">
        <v>351</v>
      </c>
      <c r="C484" s="356">
        <v>63</v>
      </c>
      <c r="D484" s="357">
        <v>0.1875</v>
      </c>
      <c r="E484" s="380">
        <v>0.1897590361445783</v>
      </c>
      <c r="F484" s="356">
        <v>9</v>
      </c>
      <c r="G484" s="357">
        <v>0.42857142857142855</v>
      </c>
      <c r="H484" s="380">
        <v>0.42857142857142855</v>
      </c>
      <c r="I484" s="356">
        <v>3</v>
      </c>
      <c r="J484" s="357">
        <v>0.3</v>
      </c>
      <c r="K484" s="380">
        <v>0.3</v>
      </c>
    </row>
    <row r="485" spans="1:11" ht="11.25">
      <c r="A485" s="343"/>
      <c r="B485" s="328" t="s">
        <v>352</v>
      </c>
      <c r="C485" s="356">
        <v>124</v>
      </c>
      <c r="D485" s="357">
        <v>0.36904761904761907</v>
      </c>
      <c r="E485" s="380">
        <v>0.37349397590361444</v>
      </c>
      <c r="F485" s="356">
        <v>6</v>
      </c>
      <c r="G485" s="357">
        <v>0.2857142857142857</v>
      </c>
      <c r="H485" s="380">
        <v>0.2857142857142857</v>
      </c>
      <c r="I485" s="356">
        <v>3</v>
      </c>
      <c r="J485" s="357">
        <v>0.3</v>
      </c>
      <c r="K485" s="380">
        <v>0.3</v>
      </c>
    </row>
    <row r="486" spans="1:11" ht="11.25">
      <c r="A486" s="343"/>
      <c r="B486" s="328" t="s">
        <v>353</v>
      </c>
      <c r="C486" s="356">
        <v>107</v>
      </c>
      <c r="D486" s="357">
        <v>0.31845238095238093</v>
      </c>
      <c r="E486" s="380">
        <v>0.32228915662650603</v>
      </c>
      <c r="F486" s="356">
        <v>3</v>
      </c>
      <c r="G486" s="357">
        <v>0.14285714285714285</v>
      </c>
      <c r="H486" s="380">
        <v>0.14285714285714285</v>
      </c>
      <c r="I486" s="356">
        <v>3</v>
      </c>
      <c r="J486" s="357">
        <v>0.3</v>
      </c>
      <c r="K486" s="380">
        <v>0.3</v>
      </c>
    </row>
    <row r="487" spans="1:11" ht="11.25">
      <c r="A487" s="343"/>
      <c r="B487" s="328" t="s">
        <v>365</v>
      </c>
      <c r="C487" s="356">
        <v>31</v>
      </c>
      <c r="D487" s="357">
        <v>0.09226190476190477</v>
      </c>
      <c r="E487" s="380">
        <v>0.09337349397590361</v>
      </c>
      <c r="F487" s="356">
        <v>1</v>
      </c>
      <c r="G487" s="357">
        <v>0.047619047619047616</v>
      </c>
      <c r="H487" s="380">
        <v>0.047619047619047616</v>
      </c>
      <c r="I487" s="356">
        <v>1</v>
      </c>
      <c r="J487" s="357">
        <v>0.1</v>
      </c>
      <c r="K487" s="380">
        <v>0.1</v>
      </c>
    </row>
    <row r="488" spans="1:11" ht="11.25">
      <c r="A488" s="343"/>
      <c r="B488" s="328" t="s">
        <v>367</v>
      </c>
      <c r="C488" s="356">
        <v>7</v>
      </c>
      <c r="D488" s="357">
        <v>0.020833333333333332</v>
      </c>
      <c r="E488" s="380">
        <v>0.02108433734939759</v>
      </c>
      <c r="F488" s="356">
        <v>2</v>
      </c>
      <c r="G488" s="357">
        <v>0.09523809523809523</v>
      </c>
      <c r="H488" s="380">
        <v>0.09523809523809523</v>
      </c>
      <c r="I488" s="356">
        <v>0</v>
      </c>
      <c r="J488" s="357">
        <v>0</v>
      </c>
      <c r="K488" s="380">
        <v>0</v>
      </c>
    </row>
    <row r="489" spans="1:11" ht="11.25">
      <c r="A489" s="360"/>
      <c r="B489" s="361" t="s">
        <v>18</v>
      </c>
      <c r="C489" s="362">
        <v>4</v>
      </c>
      <c r="D489" s="363">
        <v>0.011904761904761904</v>
      </c>
      <c r="E489" s="382" t="s">
        <v>19</v>
      </c>
      <c r="F489" s="362">
        <v>0</v>
      </c>
      <c r="G489" s="363">
        <v>0</v>
      </c>
      <c r="H489" s="382" t="s">
        <v>19</v>
      </c>
      <c r="I489" s="362">
        <v>0</v>
      </c>
      <c r="J489" s="363">
        <v>0</v>
      </c>
      <c r="K489" s="382" t="s">
        <v>19</v>
      </c>
    </row>
    <row r="490" spans="1:11" ht="11.25">
      <c r="A490" s="365" t="s">
        <v>376</v>
      </c>
      <c r="B490" s="328" t="s">
        <v>356</v>
      </c>
      <c r="C490" s="343"/>
      <c r="D490" s="366"/>
      <c r="E490" s="399"/>
      <c r="F490" s="343"/>
      <c r="G490" s="366"/>
      <c r="H490" s="399"/>
      <c r="I490" s="343"/>
      <c r="J490" s="326"/>
      <c r="K490" s="329"/>
    </row>
    <row r="491" spans="1:11" ht="11.25">
      <c r="A491" s="343"/>
      <c r="B491" s="328" t="s">
        <v>351</v>
      </c>
      <c r="C491" s="356">
        <v>15</v>
      </c>
      <c r="D491" s="357">
        <v>0.044642857142857144</v>
      </c>
      <c r="E491" s="380">
        <v>0.045180722891566265</v>
      </c>
      <c r="F491" s="356">
        <v>4</v>
      </c>
      <c r="G491" s="357">
        <v>0.19047619047619047</v>
      </c>
      <c r="H491" s="380">
        <v>0.19047619047619047</v>
      </c>
      <c r="I491" s="356">
        <v>1</v>
      </c>
      <c r="J491" s="357">
        <v>0.1</v>
      </c>
      <c r="K491" s="380">
        <v>0.1</v>
      </c>
    </row>
    <row r="492" spans="1:11" ht="11.25">
      <c r="A492" s="343"/>
      <c r="B492" s="328" t="s">
        <v>352</v>
      </c>
      <c r="C492" s="356">
        <v>62</v>
      </c>
      <c r="D492" s="357">
        <v>0.18452380952380953</v>
      </c>
      <c r="E492" s="380">
        <v>0.18674698795180722</v>
      </c>
      <c r="F492" s="356">
        <v>6</v>
      </c>
      <c r="G492" s="357">
        <v>0.2857142857142857</v>
      </c>
      <c r="H492" s="380">
        <v>0.2857142857142857</v>
      </c>
      <c r="I492" s="356">
        <v>3</v>
      </c>
      <c r="J492" s="357">
        <v>0.3</v>
      </c>
      <c r="K492" s="380">
        <v>0.3</v>
      </c>
    </row>
    <row r="493" spans="1:11" ht="11.25">
      <c r="A493" s="343"/>
      <c r="B493" s="328" t="s">
        <v>353</v>
      </c>
      <c r="C493" s="356">
        <v>146</v>
      </c>
      <c r="D493" s="357">
        <v>0.43452380952380953</v>
      </c>
      <c r="E493" s="380">
        <v>0.4397590361445783</v>
      </c>
      <c r="F493" s="356">
        <v>6</v>
      </c>
      <c r="G493" s="357">
        <v>0.2857142857142857</v>
      </c>
      <c r="H493" s="380">
        <v>0.2857142857142857</v>
      </c>
      <c r="I493" s="356">
        <v>3</v>
      </c>
      <c r="J493" s="357">
        <v>0.3</v>
      </c>
      <c r="K493" s="380">
        <v>0.3</v>
      </c>
    </row>
    <row r="494" spans="1:11" ht="11.25">
      <c r="A494" s="343"/>
      <c r="B494" s="328" t="s">
        <v>365</v>
      </c>
      <c r="C494" s="356">
        <v>72</v>
      </c>
      <c r="D494" s="357">
        <v>0.21428571428571427</v>
      </c>
      <c r="E494" s="380">
        <v>0.21686746987951808</v>
      </c>
      <c r="F494" s="356">
        <v>2</v>
      </c>
      <c r="G494" s="357">
        <v>0.09523809523809523</v>
      </c>
      <c r="H494" s="380">
        <v>0.09523809523809523</v>
      </c>
      <c r="I494" s="356">
        <v>3</v>
      </c>
      <c r="J494" s="357">
        <v>0.3</v>
      </c>
      <c r="K494" s="380">
        <v>0.3</v>
      </c>
    </row>
    <row r="495" spans="1:11" ht="11.25">
      <c r="A495" s="343"/>
      <c r="B495" s="328" t="s">
        <v>367</v>
      </c>
      <c r="C495" s="356">
        <v>37</v>
      </c>
      <c r="D495" s="357">
        <v>0.11011904761904762</v>
      </c>
      <c r="E495" s="380">
        <v>0.11144578313253012</v>
      </c>
      <c r="F495" s="356">
        <v>3</v>
      </c>
      <c r="G495" s="357">
        <v>0.14285714285714285</v>
      </c>
      <c r="H495" s="380">
        <v>0.14285714285714285</v>
      </c>
      <c r="I495" s="356">
        <v>0</v>
      </c>
      <c r="J495" s="357">
        <v>0</v>
      </c>
      <c r="K495" s="380">
        <v>0</v>
      </c>
    </row>
    <row r="496" spans="1:11" ht="11.25">
      <c r="A496" s="360"/>
      <c r="B496" s="361" t="s">
        <v>18</v>
      </c>
      <c r="C496" s="362">
        <v>4</v>
      </c>
      <c r="D496" s="363">
        <v>0.011904761904761904</v>
      </c>
      <c r="E496" s="382" t="s">
        <v>19</v>
      </c>
      <c r="F496" s="362">
        <v>0</v>
      </c>
      <c r="G496" s="363">
        <v>0</v>
      </c>
      <c r="H496" s="382" t="s">
        <v>19</v>
      </c>
      <c r="I496" s="362">
        <v>0</v>
      </c>
      <c r="J496" s="363">
        <v>0</v>
      </c>
      <c r="K496" s="382" t="s">
        <v>19</v>
      </c>
    </row>
    <row r="497" spans="1:11" ht="11.25">
      <c r="A497" s="365" t="s">
        <v>377</v>
      </c>
      <c r="B497" s="328" t="s">
        <v>357</v>
      </c>
      <c r="C497" s="343"/>
      <c r="D497" s="366"/>
      <c r="E497" s="399"/>
      <c r="F497" s="343"/>
      <c r="G497" s="366"/>
      <c r="H497" s="399"/>
      <c r="I497" s="343"/>
      <c r="J497" s="326"/>
      <c r="K497" s="329"/>
    </row>
    <row r="498" spans="1:11" ht="11.25">
      <c r="A498" s="343"/>
      <c r="B498" s="328" t="s">
        <v>351</v>
      </c>
      <c r="C498" s="356">
        <v>32</v>
      </c>
      <c r="D498" s="357">
        <v>0.09523809523809523</v>
      </c>
      <c r="E498" s="380">
        <v>0.09696969696969697</v>
      </c>
      <c r="F498" s="356">
        <v>4</v>
      </c>
      <c r="G498" s="357">
        <v>0.19047619047619047</v>
      </c>
      <c r="H498" s="380">
        <v>0.19047619047619047</v>
      </c>
      <c r="I498" s="356">
        <v>3</v>
      </c>
      <c r="J498" s="357">
        <v>0.3</v>
      </c>
      <c r="K498" s="380">
        <v>0.3</v>
      </c>
    </row>
    <row r="499" spans="1:11" ht="11.25">
      <c r="A499" s="343"/>
      <c r="B499" s="328" t="s">
        <v>352</v>
      </c>
      <c r="C499" s="356">
        <v>110</v>
      </c>
      <c r="D499" s="357">
        <v>0.3273809523809524</v>
      </c>
      <c r="E499" s="380">
        <v>0.3333333333333333</v>
      </c>
      <c r="F499" s="356">
        <v>9</v>
      </c>
      <c r="G499" s="357">
        <v>0.42857142857142855</v>
      </c>
      <c r="H499" s="380">
        <v>0.42857142857142855</v>
      </c>
      <c r="I499" s="356">
        <v>0</v>
      </c>
      <c r="J499" s="357">
        <v>0</v>
      </c>
      <c r="K499" s="380">
        <v>0</v>
      </c>
    </row>
    <row r="500" spans="1:11" ht="11.25">
      <c r="A500" s="343"/>
      <c r="B500" s="328" t="s">
        <v>353</v>
      </c>
      <c r="C500" s="356">
        <v>123</v>
      </c>
      <c r="D500" s="357">
        <v>0.36607142857142855</v>
      </c>
      <c r="E500" s="380">
        <v>0.37272727272727274</v>
      </c>
      <c r="F500" s="356">
        <v>6</v>
      </c>
      <c r="G500" s="357">
        <v>0.2857142857142857</v>
      </c>
      <c r="H500" s="380">
        <v>0.2857142857142857</v>
      </c>
      <c r="I500" s="356">
        <v>4</v>
      </c>
      <c r="J500" s="357">
        <v>0.4</v>
      </c>
      <c r="K500" s="380">
        <v>0.4</v>
      </c>
    </row>
    <row r="501" spans="1:11" ht="11.25">
      <c r="A501" s="343"/>
      <c r="B501" s="328" t="s">
        <v>365</v>
      </c>
      <c r="C501" s="356">
        <v>46</v>
      </c>
      <c r="D501" s="357">
        <v>0.13690476190476192</v>
      </c>
      <c r="E501" s="380">
        <v>0.1393939393939394</v>
      </c>
      <c r="F501" s="356">
        <v>0</v>
      </c>
      <c r="G501" s="357">
        <v>0</v>
      </c>
      <c r="H501" s="380">
        <v>0</v>
      </c>
      <c r="I501" s="356">
        <v>2</v>
      </c>
      <c r="J501" s="357">
        <v>0.2</v>
      </c>
      <c r="K501" s="380">
        <v>0.2</v>
      </c>
    </row>
    <row r="502" spans="1:11" ht="11.25">
      <c r="A502" s="343"/>
      <c r="B502" s="328" t="s">
        <v>367</v>
      </c>
      <c r="C502" s="356">
        <v>19</v>
      </c>
      <c r="D502" s="357">
        <v>0.05654761904761905</v>
      </c>
      <c r="E502" s="380">
        <v>0.05757575757575758</v>
      </c>
      <c r="F502" s="356">
        <v>2</v>
      </c>
      <c r="G502" s="357">
        <v>0.09523809523809523</v>
      </c>
      <c r="H502" s="380">
        <v>0.09523809523809523</v>
      </c>
      <c r="I502" s="356">
        <v>1</v>
      </c>
      <c r="J502" s="357">
        <v>0.1</v>
      </c>
      <c r="K502" s="380">
        <v>0.1</v>
      </c>
    </row>
    <row r="503" spans="1:11" ht="11.25">
      <c r="A503" s="360"/>
      <c r="B503" s="361" t="s">
        <v>18</v>
      </c>
      <c r="C503" s="362">
        <v>6</v>
      </c>
      <c r="D503" s="363">
        <v>0.017857142857142856</v>
      </c>
      <c r="E503" s="382" t="s">
        <v>19</v>
      </c>
      <c r="F503" s="362">
        <v>0</v>
      </c>
      <c r="G503" s="363">
        <v>0</v>
      </c>
      <c r="H503" s="382" t="s">
        <v>19</v>
      </c>
      <c r="I503" s="362">
        <v>0</v>
      </c>
      <c r="J503" s="363">
        <v>0</v>
      </c>
      <c r="K503" s="382" t="s">
        <v>19</v>
      </c>
    </row>
    <row r="504" spans="1:11" ht="11.25">
      <c r="A504" s="365" t="s">
        <v>380</v>
      </c>
      <c r="B504" s="328" t="s">
        <v>358</v>
      </c>
      <c r="C504" s="343"/>
      <c r="D504" s="366"/>
      <c r="E504" s="399"/>
      <c r="F504" s="343"/>
      <c r="G504" s="366"/>
      <c r="H504" s="399"/>
      <c r="I504" s="343"/>
      <c r="J504" s="366"/>
      <c r="K504" s="399"/>
    </row>
    <row r="505" spans="1:11" ht="11.25">
      <c r="A505" s="343"/>
      <c r="B505" s="328" t="s">
        <v>351</v>
      </c>
      <c r="C505" s="356">
        <v>38</v>
      </c>
      <c r="D505" s="357">
        <v>0.1130952380952381</v>
      </c>
      <c r="E505" s="380">
        <v>0.1148036253776435</v>
      </c>
      <c r="F505" s="356">
        <v>6</v>
      </c>
      <c r="G505" s="357">
        <v>0.2857142857142857</v>
      </c>
      <c r="H505" s="380">
        <v>0.2857142857142857</v>
      </c>
      <c r="I505" s="356">
        <v>2</v>
      </c>
      <c r="J505" s="357">
        <v>0.2</v>
      </c>
      <c r="K505" s="380">
        <v>0.2</v>
      </c>
    </row>
    <row r="506" spans="1:11" ht="11.25">
      <c r="A506" s="343"/>
      <c r="B506" s="328" t="s">
        <v>352</v>
      </c>
      <c r="C506" s="356">
        <v>154</v>
      </c>
      <c r="D506" s="357">
        <v>0.4583333333333333</v>
      </c>
      <c r="E506" s="380">
        <v>0.4652567975830816</v>
      </c>
      <c r="F506" s="356">
        <v>12</v>
      </c>
      <c r="G506" s="357">
        <v>0.5714285714285714</v>
      </c>
      <c r="H506" s="380">
        <v>0.5714285714285714</v>
      </c>
      <c r="I506" s="356">
        <v>5</v>
      </c>
      <c r="J506" s="357">
        <v>0.5</v>
      </c>
      <c r="K506" s="380">
        <v>0.5</v>
      </c>
    </row>
    <row r="507" spans="1:11" ht="11.25">
      <c r="A507" s="343"/>
      <c r="B507" s="328" t="s">
        <v>353</v>
      </c>
      <c r="C507" s="356">
        <v>103</v>
      </c>
      <c r="D507" s="357">
        <v>0.30654761904761907</v>
      </c>
      <c r="E507" s="380">
        <v>0.311178247734139</v>
      </c>
      <c r="F507" s="356">
        <v>2</v>
      </c>
      <c r="G507" s="357">
        <v>0.09523809523809523</v>
      </c>
      <c r="H507" s="380">
        <v>0.09523809523809523</v>
      </c>
      <c r="I507" s="356">
        <v>1</v>
      </c>
      <c r="J507" s="357">
        <v>0.1</v>
      </c>
      <c r="K507" s="380">
        <v>0.1</v>
      </c>
    </row>
    <row r="508" spans="1:11" ht="11.25">
      <c r="A508" s="343"/>
      <c r="B508" s="328" t="s">
        <v>365</v>
      </c>
      <c r="C508" s="356">
        <v>26</v>
      </c>
      <c r="D508" s="357">
        <v>0.07738095238095238</v>
      </c>
      <c r="E508" s="380">
        <v>0.07854984894259819</v>
      </c>
      <c r="F508" s="356">
        <v>0</v>
      </c>
      <c r="G508" s="357">
        <v>0</v>
      </c>
      <c r="H508" s="380">
        <v>0</v>
      </c>
      <c r="I508" s="356">
        <v>2</v>
      </c>
      <c r="J508" s="357">
        <v>0.2</v>
      </c>
      <c r="K508" s="380">
        <v>0.2</v>
      </c>
    </row>
    <row r="509" spans="1:11" ht="11.25">
      <c r="A509" s="343"/>
      <c r="B509" s="328" t="s">
        <v>367</v>
      </c>
      <c r="C509" s="356">
        <v>10</v>
      </c>
      <c r="D509" s="357">
        <v>0.02976190476190476</v>
      </c>
      <c r="E509" s="380">
        <v>0.030211480362537766</v>
      </c>
      <c r="F509" s="356">
        <v>1</v>
      </c>
      <c r="G509" s="357">
        <v>0.047619047619047616</v>
      </c>
      <c r="H509" s="380">
        <v>0.047619047619047616</v>
      </c>
      <c r="I509" s="356">
        <v>0</v>
      </c>
      <c r="J509" s="357">
        <v>0</v>
      </c>
      <c r="K509" s="380">
        <v>0</v>
      </c>
    </row>
    <row r="510" spans="1:11" ht="11.25">
      <c r="A510" s="360"/>
      <c r="B510" s="361" t="s">
        <v>18</v>
      </c>
      <c r="C510" s="362">
        <v>5</v>
      </c>
      <c r="D510" s="363">
        <v>0.01488095238095238</v>
      </c>
      <c r="E510" s="382" t="s">
        <v>19</v>
      </c>
      <c r="F510" s="362">
        <v>0</v>
      </c>
      <c r="G510" s="363">
        <v>0</v>
      </c>
      <c r="H510" s="382" t="s">
        <v>19</v>
      </c>
      <c r="I510" s="362">
        <v>0</v>
      </c>
      <c r="J510" s="363">
        <v>0</v>
      </c>
      <c r="K510" s="382" t="s">
        <v>19</v>
      </c>
    </row>
    <row r="511" spans="1:11" ht="11.25">
      <c r="A511" s="365" t="s">
        <v>381</v>
      </c>
      <c r="B511" s="328" t="s">
        <v>359</v>
      </c>
      <c r="C511" s="343"/>
      <c r="D511" s="366"/>
      <c r="E511" s="399"/>
      <c r="F511" s="343"/>
      <c r="G511" s="366"/>
      <c r="H511" s="399"/>
      <c r="I511" s="343"/>
      <c r="J511" s="366"/>
      <c r="K511" s="399"/>
    </row>
    <row r="512" spans="1:11" ht="11.25">
      <c r="A512" s="343"/>
      <c r="B512" s="328" t="s">
        <v>351</v>
      </c>
      <c r="C512" s="356">
        <v>50</v>
      </c>
      <c r="D512" s="357">
        <v>0.1488095238095238</v>
      </c>
      <c r="E512" s="380">
        <v>0.1510574018126888</v>
      </c>
      <c r="F512" s="356">
        <v>6</v>
      </c>
      <c r="G512" s="357">
        <v>0.2857142857142857</v>
      </c>
      <c r="H512" s="380">
        <v>0.3</v>
      </c>
      <c r="I512" s="356">
        <v>2</v>
      </c>
      <c r="J512" s="357">
        <v>0.2</v>
      </c>
      <c r="K512" s="380">
        <v>0.2</v>
      </c>
    </row>
    <row r="513" spans="1:11" ht="11.25">
      <c r="A513" s="343"/>
      <c r="B513" s="328" t="s">
        <v>352</v>
      </c>
      <c r="C513" s="356">
        <v>152</v>
      </c>
      <c r="D513" s="357">
        <v>0.4523809523809524</v>
      </c>
      <c r="E513" s="380">
        <v>0.459214501510574</v>
      </c>
      <c r="F513" s="356">
        <v>9</v>
      </c>
      <c r="G513" s="357">
        <v>0.42857142857142855</v>
      </c>
      <c r="H513" s="380">
        <v>0.45</v>
      </c>
      <c r="I513" s="356">
        <v>4</v>
      </c>
      <c r="J513" s="357">
        <v>0.4</v>
      </c>
      <c r="K513" s="380">
        <v>0.4</v>
      </c>
    </row>
    <row r="514" spans="1:11" ht="11.25">
      <c r="A514" s="343"/>
      <c r="B514" s="328" t="s">
        <v>353</v>
      </c>
      <c r="C514" s="356">
        <v>93</v>
      </c>
      <c r="D514" s="357">
        <v>0.2767857142857143</v>
      </c>
      <c r="E514" s="380">
        <v>0.2809667673716012</v>
      </c>
      <c r="F514" s="356">
        <v>4</v>
      </c>
      <c r="G514" s="357">
        <v>0.19047619047619047</v>
      </c>
      <c r="H514" s="380">
        <v>0.2</v>
      </c>
      <c r="I514" s="356">
        <v>1</v>
      </c>
      <c r="J514" s="357">
        <v>0.1</v>
      </c>
      <c r="K514" s="380">
        <v>0.1</v>
      </c>
    </row>
    <row r="515" spans="1:11" ht="11.25">
      <c r="A515" s="343"/>
      <c r="B515" s="328" t="s">
        <v>365</v>
      </c>
      <c r="C515" s="356">
        <v>28</v>
      </c>
      <c r="D515" s="357">
        <v>0.08333333333333333</v>
      </c>
      <c r="E515" s="380">
        <v>0.08459214501510574</v>
      </c>
      <c r="F515" s="356">
        <v>0</v>
      </c>
      <c r="G515" s="357">
        <v>0</v>
      </c>
      <c r="H515" s="380">
        <v>0</v>
      </c>
      <c r="I515" s="356">
        <v>3</v>
      </c>
      <c r="J515" s="357">
        <v>0.3</v>
      </c>
      <c r="K515" s="380">
        <v>0.3</v>
      </c>
    </row>
    <row r="516" spans="1:11" ht="11.25">
      <c r="A516" s="343"/>
      <c r="B516" s="328" t="s">
        <v>367</v>
      </c>
      <c r="C516" s="356">
        <v>8</v>
      </c>
      <c r="D516" s="357">
        <v>0.023809523809523808</v>
      </c>
      <c r="E516" s="380">
        <v>0.02416918429003021</v>
      </c>
      <c r="F516" s="356">
        <v>1</v>
      </c>
      <c r="G516" s="357">
        <v>0.047619047619047616</v>
      </c>
      <c r="H516" s="380">
        <v>0.05</v>
      </c>
      <c r="I516" s="356">
        <v>0</v>
      </c>
      <c r="J516" s="357">
        <v>0</v>
      </c>
      <c r="K516" s="380">
        <v>0</v>
      </c>
    </row>
    <row r="517" spans="1:11" ht="11.25">
      <c r="A517" s="343"/>
      <c r="B517" s="328" t="s">
        <v>18</v>
      </c>
      <c r="C517" s="356">
        <v>5</v>
      </c>
      <c r="D517" s="357">
        <v>0.01488095238095238</v>
      </c>
      <c r="E517" s="345" t="s">
        <v>19</v>
      </c>
      <c r="F517" s="356">
        <v>1</v>
      </c>
      <c r="G517" s="357">
        <v>0.047619047619047616</v>
      </c>
      <c r="H517" s="345" t="s">
        <v>19</v>
      </c>
      <c r="I517" s="356">
        <v>0</v>
      </c>
      <c r="J517" s="357">
        <v>0</v>
      </c>
      <c r="K517" s="345" t="s">
        <v>19</v>
      </c>
    </row>
    <row r="518" spans="1:11" ht="11.25">
      <c r="A518" s="407" t="s">
        <v>441</v>
      </c>
      <c r="B518" s="408"/>
      <c r="C518" s="408"/>
      <c r="D518" s="409"/>
      <c r="E518" s="409"/>
      <c r="F518" s="408"/>
      <c r="G518" s="409"/>
      <c r="H518" s="409"/>
      <c r="I518" s="408"/>
      <c r="J518" s="409"/>
      <c r="K518" s="410"/>
    </row>
    <row r="519" spans="1:11" ht="12.75">
      <c r="A519" s="319" t="s">
        <v>206</v>
      </c>
      <c r="B519" s="320"/>
      <c r="C519" s="321"/>
      <c r="D519" s="321"/>
      <c r="E519" s="321"/>
      <c r="F519" s="322"/>
      <c r="G519" s="322"/>
      <c r="H519" s="322"/>
      <c r="I519" s="322"/>
      <c r="J519" s="322"/>
      <c r="K519" s="323" t="s">
        <v>444</v>
      </c>
    </row>
    <row r="520" spans="1:11" ht="12.75">
      <c r="A520" s="325" t="s">
        <v>193</v>
      </c>
      <c r="B520" s="326"/>
      <c r="C520" s="327"/>
      <c r="D520" s="327"/>
      <c r="E520" s="327"/>
      <c r="F520" s="328"/>
      <c r="G520" s="328"/>
      <c r="H520" s="328"/>
      <c r="I520" s="328"/>
      <c r="J520" s="328"/>
      <c r="K520" s="329"/>
    </row>
    <row r="521" spans="1:11" ht="12.75">
      <c r="A521" s="6" t="s">
        <v>346</v>
      </c>
      <c r="B521" s="326"/>
      <c r="C521" s="327"/>
      <c r="D521" s="327"/>
      <c r="E521" s="327"/>
      <c r="F521" s="328"/>
      <c r="G521" s="328"/>
      <c r="H521" s="328"/>
      <c r="I521" s="328"/>
      <c r="J521" s="328"/>
      <c r="K521" s="329"/>
    </row>
    <row r="522" spans="1:15" ht="12.75">
      <c r="A522" s="330" t="s">
        <v>347</v>
      </c>
      <c r="B522" s="331"/>
      <c r="C522" s="331"/>
      <c r="D522" s="331"/>
      <c r="E522" s="331"/>
      <c r="F522" s="331"/>
      <c r="G522" s="331"/>
      <c r="H522" s="332"/>
      <c r="I522" s="332"/>
      <c r="J522" s="332"/>
      <c r="K522" s="333"/>
      <c r="L522" s="334"/>
      <c r="M522" s="335"/>
      <c r="N522" s="334"/>
      <c r="O522" s="334"/>
    </row>
    <row r="523" spans="1:11" ht="17.25" customHeight="1">
      <c r="A523" s="339"/>
      <c r="B523" s="337"/>
      <c r="C523" s="384" t="s">
        <v>166</v>
      </c>
      <c r="D523" s="385"/>
      <c r="E523" s="386"/>
      <c r="F523" s="384" t="s">
        <v>167</v>
      </c>
      <c r="G523" s="385"/>
      <c r="H523" s="386"/>
      <c r="I523" s="384" t="s">
        <v>168</v>
      </c>
      <c r="J523" s="385"/>
      <c r="K523" s="386"/>
    </row>
    <row r="524" spans="1:12" ht="11.25">
      <c r="A524" s="343"/>
      <c r="B524" s="329"/>
      <c r="C524" s="358"/>
      <c r="D524" s="390" t="s">
        <v>5</v>
      </c>
      <c r="E524" s="391" t="s">
        <v>5</v>
      </c>
      <c r="F524" s="358"/>
      <c r="G524" s="390" t="s">
        <v>5</v>
      </c>
      <c r="H524" s="391" t="s">
        <v>5</v>
      </c>
      <c r="I524" s="358"/>
      <c r="J524" s="390" t="s">
        <v>5</v>
      </c>
      <c r="K524" s="391" t="s">
        <v>5</v>
      </c>
      <c r="L524" s="403"/>
    </row>
    <row r="525" spans="1:12" ht="11.25" customHeight="1">
      <c r="A525" s="341"/>
      <c r="B525" s="342" t="s">
        <v>443</v>
      </c>
      <c r="C525" s="358"/>
      <c r="D525" s="390" t="s">
        <v>7</v>
      </c>
      <c r="E525" s="391" t="s">
        <v>8</v>
      </c>
      <c r="F525" s="358"/>
      <c r="G525" s="390" t="s">
        <v>7</v>
      </c>
      <c r="H525" s="391" t="s">
        <v>8</v>
      </c>
      <c r="I525" s="358"/>
      <c r="J525" s="390" t="s">
        <v>7</v>
      </c>
      <c r="K525" s="391" t="s">
        <v>8</v>
      </c>
      <c r="L525" s="403"/>
    </row>
    <row r="526" spans="1:12" ht="11.25">
      <c r="A526" s="346"/>
      <c r="B526" s="347"/>
      <c r="C526" s="392" t="s">
        <v>9</v>
      </c>
      <c r="D526" s="393" t="s">
        <v>10</v>
      </c>
      <c r="E526" s="394" t="s">
        <v>10</v>
      </c>
      <c r="F526" s="392" t="s">
        <v>9</v>
      </c>
      <c r="G526" s="393" t="s">
        <v>10</v>
      </c>
      <c r="H526" s="394" t="s">
        <v>10</v>
      </c>
      <c r="I526" s="392" t="s">
        <v>9</v>
      </c>
      <c r="J526" s="393" t="s">
        <v>10</v>
      </c>
      <c r="K526" s="394" t="s">
        <v>10</v>
      </c>
      <c r="L526" s="404"/>
    </row>
    <row r="527" spans="1:11" ht="11.25">
      <c r="A527" s="365" t="s">
        <v>382</v>
      </c>
      <c r="B527" s="328" t="s">
        <v>360</v>
      </c>
      <c r="C527" s="343"/>
      <c r="D527" s="326"/>
      <c r="E527" s="329"/>
      <c r="F527" s="343"/>
      <c r="G527" s="326"/>
      <c r="H527" s="329"/>
      <c r="I527" s="343"/>
      <c r="J527" s="326"/>
      <c r="K527" s="329"/>
    </row>
    <row r="528" spans="1:11" ht="11.25">
      <c r="A528" s="343"/>
      <c r="B528" s="328" t="s">
        <v>351</v>
      </c>
      <c r="C528" s="356">
        <v>41</v>
      </c>
      <c r="D528" s="357">
        <v>0.12202380952380952</v>
      </c>
      <c r="E528" s="380">
        <v>0.12424242424242424</v>
      </c>
      <c r="F528" s="356">
        <v>4</v>
      </c>
      <c r="G528" s="357">
        <v>0.19047619047619047</v>
      </c>
      <c r="H528" s="380">
        <v>0.21052631578947367</v>
      </c>
      <c r="I528" s="356">
        <v>2</v>
      </c>
      <c r="J528" s="357">
        <v>0.2</v>
      </c>
      <c r="K528" s="380">
        <v>0.2</v>
      </c>
    </row>
    <row r="529" spans="1:11" ht="11.25">
      <c r="A529" s="343"/>
      <c r="B529" s="328" t="s">
        <v>352</v>
      </c>
      <c r="C529" s="356">
        <v>142</v>
      </c>
      <c r="D529" s="357">
        <v>0.4226190476190476</v>
      </c>
      <c r="E529" s="380">
        <v>0.4303030303030303</v>
      </c>
      <c r="F529" s="356">
        <v>10</v>
      </c>
      <c r="G529" s="357">
        <v>0.47619047619047616</v>
      </c>
      <c r="H529" s="380">
        <v>0.5263157894736842</v>
      </c>
      <c r="I529" s="356">
        <v>4</v>
      </c>
      <c r="J529" s="357">
        <v>0.4</v>
      </c>
      <c r="K529" s="380">
        <v>0.4</v>
      </c>
    </row>
    <row r="530" spans="1:11" ht="11.25">
      <c r="A530" s="343"/>
      <c r="B530" s="328" t="s">
        <v>353</v>
      </c>
      <c r="C530" s="356">
        <v>115</v>
      </c>
      <c r="D530" s="357">
        <v>0.34226190476190477</v>
      </c>
      <c r="E530" s="380">
        <v>0.3484848484848485</v>
      </c>
      <c r="F530" s="356">
        <v>4</v>
      </c>
      <c r="G530" s="357">
        <v>0.19047619047619047</v>
      </c>
      <c r="H530" s="380">
        <v>0.21052631578947367</v>
      </c>
      <c r="I530" s="356">
        <v>4</v>
      </c>
      <c r="J530" s="357">
        <v>0.4</v>
      </c>
      <c r="K530" s="380">
        <v>0.4</v>
      </c>
    </row>
    <row r="531" spans="1:11" ht="11.25">
      <c r="A531" s="343"/>
      <c r="B531" s="328" t="s">
        <v>365</v>
      </c>
      <c r="C531" s="356">
        <v>25</v>
      </c>
      <c r="D531" s="357">
        <v>0.0744047619047619</v>
      </c>
      <c r="E531" s="380">
        <v>0.07575757575757576</v>
      </c>
      <c r="F531" s="356">
        <v>0</v>
      </c>
      <c r="G531" s="357">
        <v>0</v>
      </c>
      <c r="H531" s="380">
        <v>0</v>
      </c>
      <c r="I531" s="356">
        <v>0</v>
      </c>
      <c r="J531" s="357">
        <v>0</v>
      </c>
      <c r="K531" s="380">
        <v>0</v>
      </c>
    </row>
    <row r="532" spans="1:11" ht="11.25">
      <c r="A532" s="343"/>
      <c r="B532" s="328" t="s">
        <v>367</v>
      </c>
      <c r="C532" s="356">
        <v>7</v>
      </c>
      <c r="D532" s="357">
        <v>0.020833333333333332</v>
      </c>
      <c r="E532" s="380">
        <v>0.021212121212121213</v>
      </c>
      <c r="F532" s="356">
        <v>1</v>
      </c>
      <c r="G532" s="357">
        <v>0.047619047619047616</v>
      </c>
      <c r="H532" s="380">
        <v>0.05263157894736842</v>
      </c>
      <c r="I532" s="356">
        <v>0</v>
      </c>
      <c r="J532" s="357">
        <v>0</v>
      </c>
      <c r="K532" s="380">
        <v>0</v>
      </c>
    </row>
    <row r="533" spans="1:11" ht="11.25">
      <c r="A533" s="360"/>
      <c r="B533" s="361" t="s">
        <v>18</v>
      </c>
      <c r="C533" s="362">
        <v>6</v>
      </c>
      <c r="D533" s="363">
        <v>0.017857142857142856</v>
      </c>
      <c r="E533" s="382" t="s">
        <v>19</v>
      </c>
      <c r="F533" s="362">
        <v>2</v>
      </c>
      <c r="G533" s="363">
        <v>0.09523809523809523</v>
      </c>
      <c r="H533" s="382" t="s">
        <v>19</v>
      </c>
      <c r="I533" s="362">
        <v>0</v>
      </c>
      <c r="J533" s="363">
        <v>0</v>
      </c>
      <c r="K533" s="382" t="s">
        <v>19</v>
      </c>
    </row>
    <row r="534" spans="1:11" ht="11.25">
      <c r="A534" s="365" t="s">
        <v>383</v>
      </c>
      <c r="B534" s="328" t="s">
        <v>361</v>
      </c>
      <c r="C534" s="343"/>
      <c r="D534" s="366"/>
      <c r="E534" s="399"/>
      <c r="F534" s="343"/>
      <c r="G534" s="366"/>
      <c r="H534" s="399"/>
      <c r="I534" s="343"/>
      <c r="J534" s="326"/>
      <c r="K534" s="329"/>
    </row>
    <row r="535" spans="1:11" ht="11.25">
      <c r="A535" s="343"/>
      <c r="B535" s="328" t="s">
        <v>351</v>
      </c>
      <c r="C535" s="356">
        <v>35</v>
      </c>
      <c r="D535" s="357">
        <v>0.10416666666666667</v>
      </c>
      <c r="E535" s="380">
        <v>0.10574018126888217</v>
      </c>
      <c r="F535" s="356">
        <v>3</v>
      </c>
      <c r="G535" s="357">
        <v>0.14285714285714285</v>
      </c>
      <c r="H535" s="380">
        <v>0.15</v>
      </c>
      <c r="I535" s="356">
        <v>1</v>
      </c>
      <c r="J535" s="357">
        <v>0.1</v>
      </c>
      <c r="K535" s="380">
        <v>0.1</v>
      </c>
    </row>
    <row r="536" spans="1:11" ht="11.25">
      <c r="A536" s="343"/>
      <c r="B536" s="328" t="s">
        <v>352</v>
      </c>
      <c r="C536" s="356">
        <v>117</v>
      </c>
      <c r="D536" s="357">
        <v>0.3482142857142857</v>
      </c>
      <c r="E536" s="380">
        <v>0.35347432024169184</v>
      </c>
      <c r="F536" s="356">
        <v>12</v>
      </c>
      <c r="G536" s="357">
        <v>0.5714285714285714</v>
      </c>
      <c r="H536" s="380">
        <v>0.6</v>
      </c>
      <c r="I536" s="356">
        <v>2</v>
      </c>
      <c r="J536" s="357">
        <v>0.2</v>
      </c>
      <c r="K536" s="380">
        <v>0.2</v>
      </c>
    </row>
    <row r="537" spans="1:11" ht="11.25">
      <c r="A537" s="343"/>
      <c r="B537" s="328" t="s">
        <v>353</v>
      </c>
      <c r="C537" s="356">
        <v>129</v>
      </c>
      <c r="D537" s="357">
        <v>0.38392857142857145</v>
      </c>
      <c r="E537" s="380">
        <v>0.38972809667673713</v>
      </c>
      <c r="F537" s="356">
        <v>3</v>
      </c>
      <c r="G537" s="357">
        <v>0.14285714285714285</v>
      </c>
      <c r="H537" s="380">
        <v>0.15</v>
      </c>
      <c r="I537" s="356">
        <v>5</v>
      </c>
      <c r="J537" s="357">
        <v>0.5</v>
      </c>
      <c r="K537" s="380">
        <v>0.5</v>
      </c>
    </row>
    <row r="538" spans="1:11" ht="11.25">
      <c r="A538" s="343"/>
      <c r="B538" s="328" t="s">
        <v>365</v>
      </c>
      <c r="C538" s="356">
        <v>37</v>
      </c>
      <c r="D538" s="357">
        <v>0.11011904761904762</v>
      </c>
      <c r="E538" s="380">
        <v>0.11178247734138973</v>
      </c>
      <c r="F538" s="356">
        <v>0</v>
      </c>
      <c r="G538" s="357">
        <v>0</v>
      </c>
      <c r="H538" s="380">
        <v>0</v>
      </c>
      <c r="I538" s="356">
        <v>1</v>
      </c>
      <c r="J538" s="357">
        <v>0.1</v>
      </c>
      <c r="K538" s="380">
        <v>0.1</v>
      </c>
    </row>
    <row r="539" spans="1:11" ht="11.25">
      <c r="A539" s="343"/>
      <c r="B539" s="328" t="s">
        <v>367</v>
      </c>
      <c r="C539" s="356">
        <v>13</v>
      </c>
      <c r="D539" s="357">
        <v>0.03869047619047619</v>
      </c>
      <c r="E539" s="380">
        <v>0.03927492447129909</v>
      </c>
      <c r="F539" s="356">
        <v>2</v>
      </c>
      <c r="G539" s="357">
        <v>0.09523809523809523</v>
      </c>
      <c r="H539" s="380">
        <v>0.1</v>
      </c>
      <c r="I539" s="356">
        <v>1</v>
      </c>
      <c r="J539" s="357">
        <v>0.1</v>
      </c>
      <c r="K539" s="380">
        <v>0.1</v>
      </c>
    </row>
    <row r="540" spans="1:11" ht="11.25">
      <c r="A540" s="360"/>
      <c r="B540" s="361" t="s">
        <v>18</v>
      </c>
      <c r="C540" s="362">
        <v>5</v>
      </c>
      <c r="D540" s="363">
        <v>0.01488095238095238</v>
      </c>
      <c r="E540" s="382" t="s">
        <v>19</v>
      </c>
      <c r="F540" s="362">
        <v>1</v>
      </c>
      <c r="G540" s="363">
        <v>0.047619047619047616</v>
      </c>
      <c r="H540" s="382" t="s">
        <v>19</v>
      </c>
      <c r="I540" s="362">
        <v>0</v>
      </c>
      <c r="J540" s="363">
        <v>0</v>
      </c>
      <c r="K540" s="382" t="s">
        <v>19</v>
      </c>
    </row>
    <row r="541" spans="1:11" ht="11.25">
      <c r="A541" s="365" t="s">
        <v>384</v>
      </c>
      <c r="B541" s="328" t="s">
        <v>362</v>
      </c>
      <c r="C541" s="343"/>
      <c r="D541" s="366"/>
      <c r="E541" s="399"/>
      <c r="F541" s="343"/>
      <c r="G541" s="366"/>
      <c r="H541" s="399"/>
      <c r="I541" s="343"/>
      <c r="J541" s="366"/>
      <c r="K541" s="399"/>
    </row>
    <row r="542" spans="1:11" ht="11.25">
      <c r="A542" s="343"/>
      <c r="B542" s="328" t="s">
        <v>351</v>
      </c>
      <c r="C542" s="356">
        <v>71</v>
      </c>
      <c r="D542" s="357">
        <v>0.2113095238095238</v>
      </c>
      <c r="E542" s="380">
        <v>0.21385542168674698</v>
      </c>
      <c r="F542" s="356">
        <v>4</v>
      </c>
      <c r="G542" s="357">
        <v>0.19047619047619047</v>
      </c>
      <c r="H542" s="380">
        <v>0.2</v>
      </c>
      <c r="I542" s="356">
        <v>1</v>
      </c>
      <c r="J542" s="357">
        <v>0.1</v>
      </c>
      <c r="K542" s="380">
        <v>0.1</v>
      </c>
    </row>
    <row r="543" spans="1:11" ht="11.25">
      <c r="A543" s="343"/>
      <c r="B543" s="328" t="s">
        <v>352</v>
      </c>
      <c r="C543" s="356">
        <v>132</v>
      </c>
      <c r="D543" s="357">
        <v>0.39285714285714285</v>
      </c>
      <c r="E543" s="380">
        <v>0.39759036144578314</v>
      </c>
      <c r="F543" s="356">
        <v>11</v>
      </c>
      <c r="G543" s="357">
        <v>0.5238095238095238</v>
      </c>
      <c r="H543" s="380">
        <v>0.55</v>
      </c>
      <c r="I543" s="356">
        <v>5</v>
      </c>
      <c r="J543" s="357">
        <v>0.5</v>
      </c>
      <c r="K543" s="380">
        <v>0.5</v>
      </c>
    </row>
    <row r="544" spans="1:11" ht="11.25">
      <c r="A544" s="343"/>
      <c r="B544" s="328" t="s">
        <v>353</v>
      </c>
      <c r="C544" s="356">
        <v>85</v>
      </c>
      <c r="D544" s="357">
        <v>0.25297619047619047</v>
      </c>
      <c r="E544" s="380">
        <v>0.2560240963855422</v>
      </c>
      <c r="F544" s="356">
        <v>3</v>
      </c>
      <c r="G544" s="357">
        <v>0.14285714285714285</v>
      </c>
      <c r="H544" s="380">
        <v>0.15</v>
      </c>
      <c r="I544" s="356">
        <v>2</v>
      </c>
      <c r="J544" s="357">
        <v>0.2</v>
      </c>
      <c r="K544" s="380">
        <v>0.2</v>
      </c>
    </row>
    <row r="545" spans="1:11" ht="11.25">
      <c r="A545" s="343"/>
      <c r="B545" s="328" t="s">
        <v>365</v>
      </c>
      <c r="C545" s="356">
        <v>35</v>
      </c>
      <c r="D545" s="357">
        <v>0.10416666666666667</v>
      </c>
      <c r="E545" s="380">
        <v>0.10542168674698796</v>
      </c>
      <c r="F545" s="356">
        <v>0</v>
      </c>
      <c r="G545" s="357">
        <v>0</v>
      </c>
      <c r="H545" s="380">
        <v>0</v>
      </c>
      <c r="I545" s="356">
        <v>1</v>
      </c>
      <c r="J545" s="357">
        <v>0.1</v>
      </c>
      <c r="K545" s="380">
        <v>0.1</v>
      </c>
    </row>
    <row r="546" spans="1:11" ht="11.25">
      <c r="A546" s="343"/>
      <c r="B546" s="328" t="s">
        <v>367</v>
      </c>
      <c r="C546" s="356">
        <v>9</v>
      </c>
      <c r="D546" s="357">
        <v>0.026785714285714284</v>
      </c>
      <c r="E546" s="380">
        <v>0.02710843373493976</v>
      </c>
      <c r="F546" s="356">
        <v>2</v>
      </c>
      <c r="G546" s="357">
        <v>0.09523809523809523</v>
      </c>
      <c r="H546" s="380">
        <v>0.1</v>
      </c>
      <c r="I546" s="356">
        <v>1</v>
      </c>
      <c r="J546" s="357">
        <v>0.1</v>
      </c>
      <c r="K546" s="380">
        <v>0.1</v>
      </c>
    </row>
    <row r="547" spans="1:11" ht="11.25">
      <c r="A547" s="360"/>
      <c r="B547" s="361" t="s">
        <v>18</v>
      </c>
      <c r="C547" s="362">
        <v>4</v>
      </c>
      <c r="D547" s="363">
        <v>0.011904761904761904</v>
      </c>
      <c r="E547" s="382" t="s">
        <v>19</v>
      </c>
      <c r="F547" s="362">
        <v>1</v>
      </c>
      <c r="G547" s="363">
        <v>0.047619047619047616</v>
      </c>
      <c r="H547" s="382" t="s">
        <v>19</v>
      </c>
      <c r="I547" s="362">
        <v>0</v>
      </c>
      <c r="J547" s="363">
        <v>0</v>
      </c>
      <c r="K547" s="382" t="s">
        <v>19</v>
      </c>
    </row>
    <row r="548" spans="1:11" ht="11.25">
      <c r="A548" s="365" t="s">
        <v>385</v>
      </c>
      <c r="B548" s="328" t="s">
        <v>363</v>
      </c>
      <c r="C548" s="343"/>
      <c r="D548" s="366"/>
      <c r="E548" s="399"/>
      <c r="F548" s="343"/>
      <c r="G548" s="366"/>
      <c r="H548" s="399"/>
      <c r="I548" s="343"/>
      <c r="J548" s="366"/>
      <c r="K548" s="399"/>
    </row>
    <row r="549" spans="1:11" ht="11.25">
      <c r="A549" s="343"/>
      <c r="B549" s="328" t="s">
        <v>351</v>
      </c>
      <c r="C549" s="356">
        <v>58</v>
      </c>
      <c r="D549" s="357">
        <v>0.17261904761904762</v>
      </c>
      <c r="E549" s="380">
        <v>0.1746987951807229</v>
      </c>
      <c r="F549" s="356">
        <v>9</v>
      </c>
      <c r="G549" s="357">
        <v>0.42857142857142855</v>
      </c>
      <c r="H549" s="380">
        <v>0.45</v>
      </c>
      <c r="I549" s="356">
        <v>1</v>
      </c>
      <c r="J549" s="357">
        <v>0.1</v>
      </c>
      <c r="K549" s="380">
        <v>0.1</v>
      </c>
    </row>
    <row r="550" spans="1:11" ht="11.25">
      <c r="A550" s="343"/>
      <c r="B550" s="328" t="s">
        <v>352</v>
      </c>
      <c r="C550" s="356">
        <v>145</v>
      </c>
      <c r="D550" s="357">
        <v>0.43154761904761907</v>
      </c>
      <c r="E550" s="380">
        <v>0.4367469879518072</v>
      </c>
      <c r="F550" s="356">
        <v>7</v>
      </c>
      <c r="G550" s="357">
        <v>0.3333333333333333</v>
      </c>
      <c r="H550" s="380">
        <v>0.35</v>
      </c>
      <c r="I550" s="356">
        <v>7</v>
      </c>
      <c r="J550" s="357">
        <v>0.7</v>
      </c>
      <c r="K550" s="380">
        <v>0.7</v>
      </c>
    </row>
    <row r="551" spans="1:11" ht="11.25">
      <c r="A551" s="343"/>
      <c r="B551" s="328" t="s">
        <v>353</v>
      </c>
      <c r="C551" s="356">
        <v>83</v>
      </c>
      <c r="D551" s="357">
        <v>0.24702380952380953</v>
      </c>
      <c r="E551" s="380">
        <v>0.25</v>
      </c>
      <c r="F551" s="356">
        <v>2</v>
      </c>
      <c r="G551" s="357">
        <v>0.09523809523809523</v>
      </c>
      <c r="H551" s="380">
        <v>0.1</v>
      </c>
      <c r="I551" s="356">
        <v>0</v>
      </c>
      <c r="J551" s="357">
        <v>0</v>
      </c>
      <c r="K551" s="380">
        <v>0</v>
      </c>
    </row>
    <row r="552" spans="1:11" ht="11.25">
      <c r="A552" s="343"/>
      <c r="B552" s="328" t="s">
        <v>365</v>
      </c>
      <c r="C552" s="356">
        <v>37</v>
      </c>
      <c r="D552" s="357">
        <v>0.11011904761904762</v>
      </c>
      <c r="E552" s="380">
        <v>0.11144578313253012</v>
      </c>
      <c r="F552" s="356">
        <v>0</v>
      </c>
      <c r="G552" s="357">
        <v>0</v>
      </c>
      <c r="H552" s="380">
        <v>0</v>
      </c>
      <c r="I552" s="356">
        <v>2</v>
      </c>
      <c r="J552" s="357">
        <v>0.2</v>
      </c>
      <c r="K552" s="380">
        <v>0.2</v>
      </c>
    </row>
    <row r="553" spans="1:11" ht="11.25">
      <c r="A553" s="343"/>
      <c r="B553" s="328" t="s">
        <v>367</v>
      </c>
      <c r="C553" s="356">
        <v>9</v>
      </c>
      <c r="D553" s="357">
        <v>0.026785714285714284</v>
      </c>
      <c r="E553" s="380">
        <v>0.02710843373493976</v>
      </c>
      <c r="F553" s="356">
        <v>2</v>
      </c>
      <c r="G553" s="357">
        <v>0.09523809523809523</v>
      </c>
      <c r="H553" s="380">
        <v>0.1</v>
      </c>
      <c r="I553" s="356">
        <v>0</v>
      </c>
      <c r="J553" s="357">
        <v>0</v>
      </c>
      <c r="K553" s="380">
        <v>0</v>
      </c>
    </row>
    <row r="554" spans="1:11" ht="11.25">
      <c r="A554" s="360"/>
      <c r="B554" s="361" t="s">
        <v>18</v>
      </c>
      <c r="C554" s="362">
        <v>4</v>
      </c>
      <c r="D554" s="363">
        <v>0.011904761904761904</v>
      </c>
      <c r="E554" s="382" t="s">
        <v>19</v>
      </c>
      <c r="F554" s="362">
        <v>1</v>
      </c>
      <c r="G554" s="363">
        <v>0.047619047619047616</v>
      </c>
      <c r="H554" s="382" t="s">
        <v>19</v>
      </c>
      <c r="I554" s="362">
        <v>0</v>
      </c>
      <c r="J554" s="363">
        <v>0</v>
      </c>
      <c r="K554" s="382" t="s">
        <v>19</v>
      </c>
    </row>
    <row r="555" spans="1:11" ht="11.25">
      <c r="A555" s="365" t="s">
        <v>387</v>
      </c>
      <c r="B555" s="328" t="s">
        <v>437</v>
      </c>
      <c r="C555" s="343"/>
      <c r="D555" s="366"/>
      <c r="E555" s="399"/>
      <c r="F555" s="343"/>
      <c r="G555" s="366"/>
      <c r="H555" s="399"/>
      <c r="I555" s="343"/>
      <c r="J555" s="326"/>
      <c r="K555" s="329"/>
    </row>
    <row r="556" spans="1:11" ht="11.25">
      <c r="A556" s="343"/>
      <c r="B556" s="328" t="s">
        <v>351</v>
      </c>
      <c r="C556" s="356">
        <v>49</v>
      </c>
      <c r="D556" s="357">
        <v>0.14583333333333334</v>
      </c>
      <c r="E556" s="380">
        <v>0.14803625377643503</v>
      </c>
      <c r="F556" s="356">
        <v>4</v>
      </c>
      <c r="G556" s="357">
        <v>0.19047619047619047</v>
      </c>
      <c r="H556" s="380">
        <v>0.2</v>
      </c>
      <c r="I556" s="356">
        <v>3</v>
      </c>
      <c r="J556" s="357">
        <v>0.3</v>
      </c>
      <c r="K556" s="380">
        <v>0.3</v>
      </c>
    </row>
    <row r="557" spans="1:11" ht="11.25">
      <c r="A557" s="343"/>
      <c r="B557" s="328" t="s">
        <v>352</v>
      </c>
      <c r="C557" s="356">
        <v>117</v>
      </c>
      <c r="D557" s="357">
        <v>0.3482142857142857</v>
      </c>
      <c r="E557" s="380">
        <v>0.35347432024169184</v>
      </c>
      <c r="F557" s="356">
        <v>5</v>
      </c>
      <c r="G557" s="357">
        <v>0.23809523809523808</v>
      </c>
      <c r="H557" s="380">
        <v>0.25</v>
      </c>
      <c r="I557" s="356">
        <v>3</v>
      </c>
      <c r="J557" s="357">
        <v>0.3</v>
      </c>
      <c r="K557" s="380">
        <v>0.3</v>
      </c>
    </row>
    <row r="558" spans="1:11" ht="11.25">
      <c r="A558" s="343"/>
      <c r="B558" s="328" t="s">
        <v>353</v>
      </c>
      <c r="C558" s="356">
        <v>104</v>
      </c>
      <c r="D558" s="357">
        <v>0.30952380952380953</v>
      </c>
      <c r="E558" s="380">
        <v>0.31419939577039274</v>
      </c>
      <c r="F558" s="356">
        <v>8</v>
      </c>
      <c r="G558" s="357">
        <v>0.38095238095238093</v>
      </c>
      <c r="H558" s="380">
        <v>0.4</v>
      </c>
      <c r="I558" s="356">
        <v>1</v>
      </c>
      <c r="J558" s="357">
        <v>0.1</v>
      </c>
      <c r="K558" s="380">
        <v>0.1</v>
      </c>
    </row>
    <row r="559" spans="1:11" ht="11.25">
      <c r="A559" s="343"/>
      <c r="B559" s="328" t="s">
        <v>365</v>
      </c>
      <c r="C559" s="356">
        <v>49</v>
      </c>
      <c r="D559" s="357">
        <v>0.14583333333333334</v>
      </c>
      <c r="E559" s="380">
        <v>0.14803625377643503</v>
      </c>
      <c r="F559" s="356">
        <v>1</v>
      </c>
      <c r="G559" s="357">
        <v>0.047619047619047616</v>
      </c>
      <c r="H559" s="380">
        <v>0.05</v>
      </c>
      <c r="I559" s="356">
        <v>1</v>
      </c>
      <c r="J559" s="357">
        <v>0.1</v>
      </c>
      <c r="K559" s="380">
        <v>0.1</v>
      </c>
    </row>
    <row r="560" spans="1:11" ht="11.25">
      <c r="A560" s="343"/>
      <c r="B560" s="328" t="s">
        <v>367</v>
      </c>
      <c r="C560" s="356">
        <v>12</v>
      </c>
      <c r="D560" s="357">
        <v>0.03571428571428571</v>
      </c>
      <c r="E560" s="380">
        <v>0.03625377643504532</v>
      </c>
      <c r="F560" s="356">
        <v>2</v>
      </c>
      <c r="G560" s="357">
        <v>0.09523809523809523</v>
      </c>
      <c r="H560" s="380">
        <v>0.1</v>
      </c>
      <c r="I560" s="356">
        <v>2</v>
      </c>
      <c r="J560" s="357">
        <v>0.2</v>
      </c>
      <c r="K560" s="380">
        <v>0.2</v>
      </c>
    </row>
    <row r="561" spans="1:11" ht="11.25">
      <c r="A561" s="346"/>
      <c r="B561" s="332" t="s">
        <v>18</v>
      </c>
      <c r="C561" s="362">
        <v>5</v>
      </c>
      <c r="D561" s="363">
        <v>0.01488095238095238</v>
      </c>
      <c r="E561" s="382" t="s">
        <v>19</v>
      </c>
      <c r="F561" s="362">
        <v>1</v>
      </c>
      <c r="G561" s="363">
        <v>0.047619047619047616</v>
      </c>
      <c r="H561" s="382" t="s">
        <v>19</v>
      </c>
      <c r="I561" s="362">
        <v>0</v>
      </c>
      <c r="J561" s="363">
        <v>0</v>
      </c>
      <c r="K561" s="382" t="s">
        <v>19</v>
      </c>
    </row>
    <row r="562" spans="1:11" ht="11.25">
      <c r="A562" s="407" t="s">
        <v>441</v>
      </c>
      <c r="B562" s="408"/>
      <c r="C562" s="408"/>
      <c r="D562" s="409"/>
      <c r="E562" s="409"/>
      <c r="F562" s="408"/>
      <c r="G562" s="409"/>
      <c r="H562" s="409"/>
      <c r="I562" s="408"/>
      <c r="J562" s="409"/>
      <c r="K562" s="410"/>
    </row>
    <row r="563" spans="1:11" ht="12.75">
      <c r="A563" s="319" t="s">
        <v>206</v>
      </c>
      <c r="B563" s="320"/>
      <c r="C563" s="321"/>
      <c r="D563" s="321"/>
      <c r="E563" s="321"/>
      <c r="F563" s="322"/>
      <c r="G563" s="322"/>
      <c r="H563" s="322"/>
      <c r="I563" s="322"/>
      <c r="J563" s="322"/>
      <c r="K563" s="323" t="s">
        <v>445</v>
      </c>
    </row>
    <row r="564" spans="1:11" ht="12.75">
      <c r="A564" s="325" t="s">
        <v>193</v>
      </c>
      <c r="B564" s="326"/>
      <c r="C564" s="327"/>
      <c r="D564" s="327"/>
      <c r="E564" s="327"/>
      <c r="F564" s="328"/>
      <c r="G564" s="328"/>
      <c r="H564" s="328"/>
      <c r="I564" s="328"/>
      <c r="J564" s="328"/>
      <c r="K564" s="329"/>
    </row>
    <row r="565" spans="1:11" ht="12.75">
      <c r="A565" s="6" t="s">
        <v>346</v>
      </c>
      <c r="B565" s="326"/>
      <c r="C565" s="327"/>
      <c r="D565" s="327"/>
      <c r="E565" s="327"/>
      <c r="F565" s="328"/>
      <c r="G565" s="328"/>
      <c r="H565" s="328"/>
      <c r="I565" s="328"/>
      <c r="J565" s="328"/>
      <c r="K565" s="329"/>
    </row>
    <row r="566" spans="1:15" ht="12.75">
      <c r="A566" s="330" t="s">
        <v>347</v>
      </c>
      <c r="B566" s="331"/>
      <c r="C566" s="331"/>
      <c r="D566" s="331"/>
      <c r="E566" s="331"/>
      <c r="F566" s="331"/>
      <c r="G566" s="331"/>
      <c r="H566" s="332"/>
      <c r="I566" s="332"/>
      <c r="J566" s="332"/>
      <c r="K566" s="333"/>
      <c r="L566" s="334"/>
      <c r="M566" s="335"/>
      <c r="N566" s="334"/>
      <c r="O566" s="334"/>
    </row>
    <row r="567" spans="1:11" ht="17.25" customHeight="1">
      <c r="A567" s="339"/>
      <c r="B567" s="337"/>
      <c r="C567" s="384" t="s">
        <v>166</v>
      </c>
      <c r="D567" s="385"/>
      <c r="E567" s="386"/>
      <c r="F567" s="384" t="s">
        <v>167</v>
      </c>
      <c r="G567" s="385"/>
      <c r="H567" s="386"/>
      <c r="I567" s="384" t="s">
        <v>168</v>
      </c>
      <c r="J567" s="385"/>
      <c r="K567" s="386"/>
    </row>
    <row r="568" spans="1:12" ht="11.25">
      <c r="A568" s="343"/>
      <c r="B568" s="329"/>
      <c r="C568" s="358"/>
      <c r="D568" s="390" t="s">
        <v>5</v>
      </c>
      <c r="E568" s="391" t="s">
        <v>5</v>
      </c>
      <c r="F568" s="358"/>
      <c r="G568" s="390" t="s">
        <v>5</v>
      </c>
      <c r="H568" s="391" t="s">
        <v>5</v>
      </c>
      <c r="I568" s="358"/>
      <c r="J568" s="390" t="s">
        <v>5</v>
      </c>
      <c r="K568" s="391" t="s">
        <v>5</v>
      </c>
      <c r="L568" s="403"/>
    </row>
    <row r="569" spans="1:12" ht="11.25" customHeight="1">
      <c r="A569" s="341"/>
      <c r="B569" s="342" t="s">
        <v>443</v>
      </c>
      <c r="C569" s="358"/>
      <c r="D569" s="390" t="s">
        <v>7</v>
      </c>
      <c r="E569" s="391" t="s">
        <v>8</v>
      </c>
      <c r="F569" s="358"/>
      <c r="G569" s="390" t="s">
        <v>7</v>
      </c>
      <c r="H569" s="391" t="s">
        <v>8</v>
      </c>
      <c r="I569" s="358"/>
      <c r="J569" s="390" t="s">
        <v>7</v>
      </c>
      <c r="K569" s="391" t="s">
        <v>8</v>
      </c>
      <c r="L569" s="403"/>
    </row>
    <row r="570" spans="1:12" ht="11.25">
      <c r="A570" s="346"/>
      <c r="B570" s="347"/>
      <c r="C570" s="392" t="s">
        <v>9</v>
      </c>
      <c r="D570" s="393" t="s">
        <v>10</v>
      </c>
      <c r="E570" s="394" t="s">
        <v>10</v>
      </c>
      <c r="F570" s="392" t="s">
        <v>9</v>
      </c>
      <c r="G570" s="393" t="s">
        <v>10</v>
      </c>
      <c r="H570" s="394" t="s">
        <v>10</v>
      </c>
      <c r="I570" s="392" t="s">
        <v>9</v>
      </c>
      <c r="J570" s="393" t="s">
        <v>10</v>
      </c>
      <c r="K570" s="394" t="s">
        <v>10</v>
      </c>
      <c r="L570" s="404"/>
    </row>
    <row r="571" spans="1:11" ht="11.25">
      <c r="A571" s="372" t="s">
        <v>388</v>
      </c>
      <c r="B571" s="373" t="s">
        <v>389</v>
      </c>
      <c r="C571" s="336"/>
      <c r="D571" s="374"/>
      <c r="E571" s="340"/>
      <c r="F571" s="336"/>
      <c r="G571" s="374"/>
      <c r="H571" s="340"/>
      <c r="I571" s="336"/>
      <c r="J571" s="374"/>
      <c r="K571" s="340"/>
    </row>
    <row r="572" spans="1:11" ht="11.25">
      <c r="A572" s="343"/>
      <c r="B572" s="375" t="s">
        <v>390</v>
      </c>
      <c r="C572" s="356">
        <v>46</v>
      </c>
      <c r="D572" s="357">
        <v>0.13690476190476192</v>
      </c>
      <c r="E572" s="380">
        <v>0.13813813813813813</v>
      </c>
      <c r="F572" s="356">
        <v>4</v>
      </c>
      <c r="G572" s="357">
        <v>0.19047619047619047</v>
      </c>
      <c r="H572" s="380">
        <v>0.2</v>
      </c>
      <c r="I572" s="356">
        <v>1</v>
      </c>
      <c r="J572" s="357">
        <v>0.1</v>
      </c>
      <c r="K572" s="380">
        <v>0.1</v>
      </c>
    </row>
    <row r="573" spans="1:11" ht="11.25">
      <c r="A573" s="343"/>
      <c r="B573" s="375" t="s">
        <v>391</v>
      </c>
      <c r="C573" s="356">
        <v>183</v>
      </c>
      <c r="D573" s="357">
        <v>0.5446428571428571</v>
      </c>
      <c r="E573" s="380">
        <v>0.5495495495495496</v>
      </c>
      <c r="F573" s="356">
        <v>11</v>
      </c>
      <c r="G573" s="357">
        <v>0.5238095238095238</v>
      </c>
      <c r="H573" s="380">
        <v>0.55</v>
      </c>
      <c r="I573" s="356">
        <v>6</v>
      </c>
      <c r="J573" s="357">
        <v>0.6</v>
      </c>
      <c r="K573" s="380">
        <v>0.6</v>
      </c>
    </row>
    <row r="574" spans="1:11" ht="11.25">
      <c r="A574" s="343"/>
      <c r="B574" s="375" t="s">
        <v>392</v>
      </c>
      <c r="C574" s="356">
        <v>82</v>
      </c>
      <c r="D574" s="357">
        <v>0.24404761904761904</v>
      </c>
      <c r="E574" s="380">
        <v>0.24624624624624625</v>
      </c>
      <c r="F574" s="356">
        <v>3</v>
      </c>
      <c r="G574" s="357">
        <v>0.14285714285714285</v>
      </c>
      <c r="H574" s="380">
        <v>0.15</v>
      </c>
      <c r="I574" s="356">
        <v>2</v>
      </c>
      <c r="J574" s="357">
        <v>0.2</v>
      </c>
      <c r="K574" s="380">
        <v>0.2</v>
      </c>
    </row>
    <row r="575" spans="1:11" ht="11.25">
      <c r="A575" s="343"/>
      <c r="B575" s="375" t="s">
        <v>393</v>
      </c>
      <c r="C575" s="356">
        <v>18</v>
      </c>
      <c r="D575" s="357">
        <v>0.05357142857142857</v>
      </c>
      <c r="E575" s="380">
        <v>0.05405405405405406</v>
      </c>
      <c r="F575" s="356">
        <v>1</v>
      </c>
      <c r="G575" s="357">
        <v>0.047619047619047616</v>
      </c>
      <c r="H575" s="380">
        <v>0.05</v>
      </c>
      <c r="I575" s="356">
        <v>1</v>
      </c>
      <c r="J575" s="357">
        <v>0.1</v>
      </c>
      <c r="K575" s="380">
        <v>0.1</v>
      </c>
    </row>
    <row r="576" spans="1:11" ht="11.25">
      <c r="A576" s="343"/>
      <c r="B576" s="375" t="s">
        <v>394</v>
      </c>
      <c r="C576" s="356">
        <v>4</v>
      </c>
      <c r="D576" s="357">
        <v>0.011904761904761904</v>
      </c>
      <c r="E576" s="380">
        <v>0.012012012012012012</v>
      </c>
      <c r="F576" s="356">
        <v>1</v>
      </c>
      <c r="G576" s="357">
        <v>0.047619047619047616</v>
      </c>
      <c r="H576" s="380">
        <v>0.05</v>
      </c>
      <c r="I576" s="356">
        <v>0</v>
      </c>
      <c r="J576" s="357">
        <v>0</v>
      </c>
      <c r="K576" s="380">
        <v>0</v>
      </c>
    </row>
    <row r="577" spans="1:11" ht="11.25">
      <c r="A577" s="346"/>
      <c r="B577" s="333" t="s">
        <v>18</v>
      </c>
      <c r="C577" s="369">
        <v>3</v>
      </c>
      <c r="D577" s="370">
        <v>0.008928571428571428</v>
      </c>
      <c r="E577" s="371" t="s">
        <v>19</v>
      </c>
      <c r="F577" s="369">
        <v>1</v>
      </c>
      <c r="G577" s="370">
        <v>0.047619047619047616</v>
      </c>
      <c r="H577" s="371" t="s">
        <v>19</v>
      </c>
      <c r="I577" s="369">
        <v>0</v>
      </c>
      <c r="J577" s="370">
        <v>0</v>
      </c>
      <c r="K577" s="371" t="s">
        <v>19</v>
      </c>
    </row>
    <row r="578" spans="1:11" ht="11.25">
      <c r="A578" s="372" t="s">
        <v>395</v>
      </c>
      <c r="B578" s="373" t="s">
        <v>396</v>
      </c>
      <c r="C578" s="336"/>
      <c r="D578" s="374"/>
      <c r="E578" s="379"/>
      <c r="F578" s="339"/>
      <c r="G578" s="411"/>
      <c r="H578" s="400"/>
      <c r="I578" s="339"/>
      <c r="J578" s="320"/>
      <c r="K578" s="337"/>
    </row>
    <row r="579" spans="1:11" ht="11.25">
      <c r="A579" s="358" t="s">
        <v>349</v>
      </c>
      <c r="B579" s="375" t="s">
        <v>397</v>
      </c>
      <c r="C579" s="356"/>
      <c r="D579" s="357"/>
      <c r="E579" s="345"/>
      <c r="F579" s="343"/>
      <c r="G579" s="326"/>
      <c r="H579" s="329"/>
      <c r="I579" s="343"/>
      <c r="J579" s="326"/>
      <c r="K579" s="329"/>
    </row>
    <row r="580" spans="1:11" ht="11.25">
      <c r="A580" s="343"/>
      <c r="B580" s="375" t="s">
        <v>398</v>
      </c>
      <c r="C580" s="356">
        <v>172</v>
      </c>
      <c r="D580" s="357">
        <v>0.5119047619047619</v>
      </c>
      <c r="E580" s="380">
        <v>0.5149700598802395</v>
      </c>
      <c r="F580" s="356">
        <v>11</v>
      </c>
      <c r="G580" s="357">
        <v>0.5238095238095238</v>
      </c>
      <c r="H580" s="380">
        <v>0.55</v>
      </c>
      <c r="I580" s="356">
        <v>4</v>
      </c>
      <c r="J580" s="357">
        <v>0.4</v>
      </c>
      <c r="K580" s="380">
        <v>0.4</v>
      </c>
    </row>
    <row r="581" spans="1:11" ht="11.25">
      <c r="A581" s="343"/>
      <c r="B581" s="375" t="s">
        <v>401</v>
      </c>
      <c r="C581" s="356">
        <v>110</v>
      </c>
      <c r="D581" s="357">
        <v>0.3273809523809524</v>
      </c>
      <c r="E581" s="380">
        <v>0.32934131736526945</v>
      </c>
      <c r="F581" s="356">
        <v>5</v>
      </c>
      <c r="G581" s="357">
        <v>0.23809523809523808</v>
      </c>
      <c r="H581" s="380">
        <v>0.25</v>
      </c>
      <c r="I581" s="356">
        <v>4</v>
      </c>
      <c r="J581" s="357">
        <v>0.4</v>
      </c>
      <c r="K581" s="380">
        <v>0.4</v>
      </c>
    </row>
    <row r="582" spans="1:11" ht="11.25">
      <c r="A582" s="343"/>
      <c r="B582" s="375" t="s">
        <v>402</v>
      </c>
      <c r="C582" s="356">
        <v>38</v>
      </c>
      <c r="D582" s="357">
        <v>0.1130952380952381</v>
      </c>
      <c r="E582" s="380">
        <v>0.11377245508982035</v>
      </c>
      <c r="F582" s="356">
        <v>2</v>
      </c>
      <c r="G582" s="357">
        <v>0.09523809523809523</v>
      </c>
      <c r="H582" s="380">
        <v>0.1</v>
      </c>
      <c r="I582" s="356">
        <v>1</v>
      </c>
      <c r="J582" s="357">
        <v>0.1</v>
      </c>
      <c r="K582" s="380">
        <v>0.1</v>
      </c>
    </row>
    <row r="583" spans="1:11" ht="11.25">
      <c r="A583" s="343"/>
      <c r="B583" s="328" t="s">
        <v>403</v>
      </c>
      <c r="C583" s="356">
        <v>14</v>
      </c>
      <c r="D583" s="357">
        <v>0.041666666666666664</v>
      </c>
      <c r="E583" s="380">
        <v>0.041916167664670656</v>
      </c>
      <c r="F583" s="356">
        <v>2</v>
      </c>
      <c r="G583" s="357">
        <v>0.09523809523809523</v>
      </c>
      <c r="H583" s="380">
        <v>0.1</v>
      </c>
      <c r="I583" s="356">
        <v>1</v>
      </c>
      <c r="J583" s="357">
        <v>0.1</v>
      </c>
      <c r="K583" s="380">
        <v>0.1</v>
      </c>
    </row>
    <row r="584" spans="1:11" ht="11.25">
      <c r="A584" s="360"/>
      <c r="B584" s="361" t="s">
        <v>18</v>
      </c>
      <c r="C584" s="362">
        <v>2</v>
      </c>
      <c r="D584" s="363">
        <v>0.005952380952380952</v>
      </c>
      <c r="E584" s="382" t="s">
        <v>19</v>
      </c>
      <c r="F584" s="362">
        <v>1</v>
      </c>
      <c r="G584" s="363">
        <v>0.047619047619047616</v>
      </c>
      <c r="H584" s="382" t="s">
        <v>19</v>
      </c>
      <c r="I584" s="362">
        <v>0</v>
      </c>
      <c r="J584" s="363">
        <v>0</v>
      </c>
      <c r="K584" s="382" t="s">
        <v>19</v>
      </c>
    </row>
    <row r="585" spans="1:11" ht="11.25">
      <c r="A585" s="358" t="s">
        <v>370</v>
      </c>
      <c r="B585" s="375" t="s">
        <v>399</v>
      </c>
      <c r="C585" s="356"/>
      <c r="D585" s="357"/>
      <c r="E585" s="383"/>
      <c r="F585" s="343"/>
      <c r="G585" s="366"/>
      <c r="H585" s="399"/>
      <c r="I585" s="343"/>
      <c r="J585" s="326"/>
      <c r="K585" s="329"/>
    </row>
    <row r="586" spans="1:11" ht="11.25">
      <c r="A586" s="343"/>
      <c r="B586" s="375" t="s">
        <v>398</v>
      </c>
      <c r="C586" s="356">
        <v>98</v>
      </c>
      <c r="D586" s="357">
        <v>0.2916666666666667</v>
      </c>
      <c r="E586" s="380">
        <v>0.2934131736526946</v>
      </c>
      <c r="F586" s="343">
        <v>66</v>
      </c>
      <c r="G586" s="357">
        <v>3.142857142857143</v>
      </c>
      <c r="H586" s="380">
        <v>3.3</v>
      </c>
      <c r="I586" s="343">
        <v>5</v>
      </c>
      <c r="J586" s="357">
        <v>0.5</v>
      </c>
      <c r="K586" s="380">
        <v>0.5</v>
      </c>
    </row>
    <row r="587" spans="1:11" ht="11.25">
      <c r="A587" s="343"/>
      <c r="B587" s="375" t="s">
        <v>401</v>
      </c>
      <c r="C587" s="356">
        <v>121</v>
      </c>
      <c r="D587" s="357">
        <v>0.3601190476190476</v>
      </c>
      <c r="E587" s="380">
        <v>0.36227544910179643</v>
      </c>
      <c r="F587" s="356">
        <v>8</v>
      </c>
      <c r="G587" s="357">
        <v>0.38095238095238093</v>
      </c>
      <c r="H587" s="380">
        <v>0.4</v>
      </c>
      <c r="I587" s="356">
        <v>2</v>
      </c>
      <c r="J587" s="357">
        <v>0.2</v>
      </c>
      <c r="K587" s="380">
        <v>0.2</v>
      </c>
    </row>
    <row r="588" spans="1:11" ht="11.25">
      <c r="A588" s="343"/>
      <c r="B588" s="375" t="s">
        <v>402</v>
      </c>
      <c r="C588" s="356">
        <v>83</v>
      </c>
      <c r="D588" s="357">
        <v>0.24702380952380953</v>
      </c>
      <c r="E588" s="380">
        <v>0.24850299401197604</v>
      </c>
      <c r="F588" s="356">
        <v>3</v>
      </c>
      <c r="G588" s="357">
        <v>0.14285714285714285</v>
      </c>
      <c r="H588" s="380">
        <v>0.15</v>
      </c>
      <c r="I588" s="356">
        <v>2</v>
      </c>
      <c r="J588" s="357">
        <v>0.2</v>
      </c>
      <c r="K588" s="380">
        <v>0.2</v>
      </c>
    </row>
    <row r="589" spans="1:11" ht="11.25">
      <c r="A589" s="343"/>
      <c r="B589" s="328" t="s">
        <v>403</v>
      </c>
      <c r="C589" s="356">
        <v>32</v>
      </c>
      <c r="D589" s="357">
        <v>0.09523809523809523</v>
      </c>
      <c r="E589" s="380">
        <v>0.09580838323353294</v>
      </c>
      <c r="F589" s="356">
        <v>3</v>
      </c>
      <c r="G589" s="357">
        <v>0.14285714285714285</v>
      </c>
      <c r="H589" s="380">
        <v>0.15</v>
      </c>
      <c r="I589" s="356">
        <v>1</v>
      </c>
      <c r="J589" s="357">
        <v>0.1</v>
      </c>
      <c r="K589" s="380">
        <v>0.1</v>
      </c>
    </row>
    <row r="590" spans="1:11" ht="11.25">
      <c r="A590" s="360"/>
      <c r="B590" s="361" t="s">
        <v>18</v>
      </c>
      <c r="C590" s="362">
        <v>2</v>
      </c>
      <c r="D590" s="363">
        <v>0.005952380952380952</v>
      </c>
      <c r="E590" s="382" t="s">
        <v>19</v>
      </c>
      <c r="F590" s="362">
        <v>1</v>
      </c>
      <c r="G590" s="363">
        <v>0.047619047619047616</v>
      </c>
      <c r="H590" s="382" t="s">
        <v>19</v>
      </c>
      <c r="I590" s="362">
        <v>0</v>
      </c>
      <c r="J590" s="363">
        <v>0</v>
      </c>
      <c r="K590" s="382" t="s">
        <v>19</v>
      </c>
    </row>
    <row r="591" spans="1:11" ht="11.25">
      <c r="A591" s="358" t="s">
        <v>373</v>
      </c>
      <c r="B591" s="375" t="s">
        <v>400</v>
      </c>
      <c r="C591" s="356"/>
      <c r="D591" s="357"/>
      <c r="E591" s="383"/>
      <c r="F591" s="343"/>
      <c r="G591" s="366"/>
      <c r="H591" s="399"/>
      <c r="I591" s="343"/>
      <c r="J591" s="326"/>
      <c r="K591" s="329"/>
    </row>
    <row r="592" spans="1:11" ht="11.25">
      <c r="A592" s="343"/>
      <c r="B592" s="375" t="s">
        <v>398</v>
      </c>
      <c r="C592" s="356">
        <v>223</v>
      </c>
      <c r="D592" s="357">
        <v>0.6636904761904762</v>
      </c>
      <c r="E592" s="380">
        <v>0.6676646706586826</v>
      </c>
      <c r="F592" s="343">
        <v>14</v>
      </c>
      <c r="G592" s="357">
        <v>0.6666666666666666</v>
      </c>
      <c r="H592" s="380">
        <v>0.7</v>
      </c>
      <c r="I592" s="343">
        <v>7</v>
      </c>
      <c r="J592" s="357">
        <v>0.7</v>
      </c>
      <c r="K592" s="380">
        <v>0.7</v>
      </c>
    </row>
    <row r="593" spans="1:11" ht="11.25">
      <c r="A593" s="343"/>
      <c r="B593" s="375" t="s">
        <v>401</v>
      </c>
      <c r="C593" s="356">
        <v>72</v>
      </c>
      <c r="D593" s="357">
        <v>0.21428571428571427</v>
      </c>
      <c r="E593" s="380">
        <v>0.2155688622754491</v>
      </c>
      <c r="F593" s="356">
        <v>4</v>
      </c>
      <c r="G593" s="357">
        <v>0.19047619047619047</v>
      </c>
      <c r="H593" s="380">
        <v>0.2</v>
      </c>
      <c r="I593" s="356">
        <v>2</v>
      </c>
      <c r="J593" s="357">
        <v>0.2</v>
      </c>
      <c r="K593" s="380">
        <v>0.2</v>
      </c>
    </row>
    <row r="594" spans="1:11" ht="11.25">
      <c r="A594" s="343"/>
      <c r="B594" s="375" t="s">
        <v>402</v>
      </c>
      <c r="C594" s="356">
        <v>26</v>
      </c>
      <c r="D594" s="357">
        <v>0.07738095238095238</v>
      </c>
      <c r="E594" s="380">
        <v>0.07784431137724551</v>
      </c>
      <c r="F594" s="356">
        <v>1</v>
      </c>
      <c r="G594" s="357">
        <v>0.047619047619047616</v>
      </c>
      <c r="H594" s="380">
        <v>0.05</v>
      </c>
      <c r="I594" s="356">
        <v>0</v>
      </c>
      <c r="J594" s="357">
        <v>0</v>
      </c>
      <c r="K594" s="380">
        <v>0</v>
      </c>
    </row>
    <row r="595" spans="1:11" ht="11.25">
      <c r="A595" s="343"/>
      <c r="B595" s="328" t="s">
        <v>403</v>
      </c>
      <c r="C595" s="356">
        <v>13</v>
      </c>
      <c r="D595" s="357">
        <v>0.03869047619047619</v>
      </c>
      <c r="E595" s="380">
        <v>0.038922155688622756</v>
      </c>
      <c r="F595" s="356">
        <v>1</v>
      </c>
      <c r="G595" s="357">
        <v>0.047619047619047616</v>
      </c>
      <c r="H595" s="380">
        <v>0.05</v>
      </c>
      <c r="I595" s="356">
        <v>1</v>
      </c>
      <c r="J595" s="357">
        <v>0.1</v>
      </c>
      <c r="K595" s="380">
        <v>0.1</v>
      </c>
    </row>
    <row r="596" spans="1:11" ht="11.25">
      <c r="A596" s="343"/>
      <c r="B596" s="361" t="s">
        <v>18</v>
      </c>
      <c r="C596" s="369">
        <v>2</v>
      </c>
      <c r="D596" s="363">
        <v>0.005952380952380952</v>
      </c>
      <c r="E596" s="382" t="s">
        <v>19</v>
      </c>
      <c r="F596" s="356">
        <v>1</v>
      </c>
      <c r="G596" s="357">
        <v>0.047619047619047616</v>
      </c>
      <c r="H596" s="380" t="s">
        <v>19</v>
      </c>
      <c r="I596" s="356">
        <v>0</v>
      </c>
      <c r="J596" s="357">
        <v>0</v>
      </c>
      <c r="K596" s="380" t="s">
        <v>19</v>
      </c>
    </row>
    <row r="597" spans="1:11" ht="11.25">
      <c r="A597" s="372" t="s">
        <v>337</v>
      </c>
      <c r="B597" s="373" t="s">
        <v>338</v>
      </c>
      <c r="C597" s="322"/>
      <c r="D597" s="374"/>
      <c r="E597" s="379"/>
      <c r="F597" s="339"/>
      <c r="G597" s="411"/>
      <c r="H597" s="400"/>
      <c r="I597" s="339"/>
      <c r="J597" s="320"/>
      <c r="K597" s="337"/>
    </row>
    <row r="598" spans="1:11" ht="11.25">
      <c r="A598" s="341"/>
      <c r="B598" s="378" t="s">
        <v>339</v>
      </c>
      <c r="C598" s="328"/>
      <c r="D598" s="357"/>
      <c r="E598" s="345"/>
      <c r="F598" s="343"/>
      <c r="G598" s="326"/>
      <c r="H598" s="329"/>
      <c r="I598" s="343"/>
      <c r="J598" s="326"/>
      <c r="K598" s="329"/>
    </row>
    <row r="599" spans="1:11" ht="11.25">
      <c r="A599" s="343"/>
      <c r="B599" s="375" t="s">
        <v>340</v>
      </c>
      <c r="C599" s="328">
        <v>45</v>
      </c>
      <c r="D599" s="357">
        <v>0.13392857142857142</v>
      </c>
      <c r="E599" s="380">
        <v>0.13513513513513514</v>
      </c>
      <c r="F599" s="356">
        <v>5</v>
      </c>
      <c r="G599" s="357">
        <v>0.23809523809523808</v>
      </c>
      <c r="H599" s="380">
        <v>0.25</v>
      </c>
      <c r="I599" s="356">
        <v>1</v>
      </c>
      <c r="J599" s="357">
        <v>0.1</v>
      </c>
      <c r="K599" s="380">
        <v>0.1</v>
      </c>
    </row>
    <row r="600" spans="1:11" ht="11.25">
      <c r="A600" s="343"/>
      <c r="B600" s="375" t="s">
        <v>341</v>
      </c>
      <c r="C600" s="328">
        <v>117</v>
      </c>
      <c r="D600" s="357">
        <v>0.3482142857142857</v>
      </c>
      <c r="E600" s="380">
        <v>0.35135135135135137</v>
      </c>
      <c r="F600" s="356">
        <v>8</v>
      </c>
      <c r="G600" s="357">
        <v>0.38095238095238093</v>
      </c>
      <c r="H600" s="380">
        <v>0.4</v>
      </c>
      <c r="I600" s="356">
        <v>3</v>
      </c>
      <c r="J600" s="357">
        <v>0.3</v>
      </c>
      <c r="K600" s="380">
        <v>0.3</v>
      </c>
    </row>
    <row r="601" spans="1:11" ht="11.25">
      <c r="A601" s="343"/>
      <c r="B601" s="375" t="s">
        <v>342</v>
      </c>
      <c r="C601" s="328">
        <v>152</v>
      </c>
      <c r="D601" s="357">
        <v>0.4523809523809524</v>
      </c>
      <c r="E601" s="380">
        <v>0.45645645645645644</v>
      </c>
      <c r="F601" s="356">
        <v>6</v>
      </c>
      <c r="G601" s="357">
        <v>0.2857142857142857</v>
      </c>
      <c r="H601" s="380">
        <v>0.3</v>
      </c>
      <c r="I601" s="356">
        <v>3</v>
      </c>
      <c r="J601" s="357">
        <v>0.3</v>
      </c>
      <c r="K601" s="380">
        <v>0.3</v>
      </c>
    </row>
    <row r="602" spans="1:11" ht="11.25">
      <c r="A602" s="343"/>
      <c r="B602" s="375" t="s">
        <v>343</v>
      </c>
      <c r="C602" s="328">
        <v>17</v>
      </c>
      <c r="D602" s="357">
        <v>0.050595238095238096</v>
      </c>
      <c r="E602" s="380">
        <v>0.05105105105105105</v>
      </c>
      <c r="F602" s="356">
        <v>0</v>
      </c>
      <c r="G602" s="357">
        <v>0</v>
      </c>
      <c r="H602" s="380">
        <v>0</v>
      </c>
      <c r="I602" s="356">
        <v>3</v>
      </c>
      <c r="J602" s="357">
        <v>0.3</v>
      </c>
      <c r="K602" s="380">
        <v>0.3</v>
      </c>
    </row>
    <row r="603" spans="1:11" ht="11.25">
      <c r="A603" s="343"/>
      <c r="B603" s="375" t="s">
        <v>344</v>
      </c>
      <c r="C603" s="328">
        <v>2</v>
      </c>
      <c r="D603" s="357">
        <v>0.005952380952380952</v>
      </c>
      <c r="E603" s="380">
        <v>0.006006006006006006</v>
      </c>
      <c r="F603" s="356">
        <v>1</v>
      </c>
      <c r="G603" s="357">
        <v>0.047619047619047616</v>
      </c>
      <c r="H603" s="380">
        <v>0.05</v>
      </c>
      <c r="I603" s="356">
        <v>0</v>
      </c>
      <c r="J603" s="357">
        <v>0</v>
      </c>
      <c r="K603" s="380">
        <v>0</v>
      </c>
    </row>
    <row r="604" spans="1:11" ht="11.25">
      <c r="A604" s="346"/>
      <c r="B604" s="333" t="s">
        <v>18</v>
      </c>
      <c r="C604" s="332">
        <v>3</v>
      </c>
      <c r="D604" s="370">
        <v>0.008928571428571428</v>
      </c>
      <c r="E604" s="382" t="s">
        <v>19</v>
      </c>
      <c r="F604" s="369">
        <v>1</v>
      </c>
      <c r="G604" s="370">
        <v>0.047619047619047616</v>
      </c>
      <c r="H604" s="371" t="s">
        <v>19</v>
      </c>
      <c r="I604" s="369">
        <v>0</v>
      </c>
      <c r="J604" s="370">
        <v>0</v>
      </c>
      <c r="K604" s="371" t="s">
        <v>19</v>
      </c>
    </row>
    <row r="605" spans="1:11" ht="11.25">
      <c r="A605" s="407" t="s">
        <v>441</v>
      </c>
      <c r="B605" s="408"/>
      <c r="C605" s="408"/>
      <c r="D605" s="409"/>
      <c r="E605" s="409"/>
      <c r="F605" s="408"/>
      <c r="G605" s="409"/>
      <c r="H605" s="409"/>
      <c r="I605" s="408"/>
      <c r="J605" s="409"/>
      <c r="K605" s="410"/>
    </row>
    <row r="606" spans="1:11" ht="12.75">
      <c r="A606" s="319" t="s">
        <v>206</v>
      </c>
      <c r="B606" s="320"/>
      <c r="C606" s="321"/>
      <c r="D606" s="321"/>
      <c r="E606" s="321"/>
      <c r="F606" s="322"/>
      <c r="G606" s="322"/>
      <c r="H606" s="322"/>
      <c r="I606" s="322"/>
      <c r="J606" s="322"/>
      <c r="K606" s="323" t="s">
        <v>446</v>
      </c>
    </row>
    <row r="607" spans="1:11" ht="12.75">
      <c r="A607" s="325" t="s">
        <v>193</v>
      </c>
      <c r="B607" s="326"/>
      <c r="C607" s="327"/>
      <c r="D607" s="327"/>
      <c r="E607" s="327"/>
      <c r="F607" s="328"/>
      <c r="G607" s="328"/>
      <c r="H607" s="328"/>
      <c r="I607" s="328"/>
      <c r="J607" s="328"/>
      <c r="K607" s="329"/>
    </row>
    <row r="608" spans="1:11" ht="12.75">
      <c r="A608" s="6" t="s">
        <v>346</v>
      </c>
      <c r="B608" s="326"/>
      <c r="C608" s="327"/>
      <c r="D608" s="327"/>
      <c r="E608" s="327"/>
      <c r="F608" s="328"/>
      <c r="G608" s="328"/>
      <c r="H608" s="328"/>
      <c r="I608" s="328"/>
      <c r="J608" s="328"/>
      <c r="K608" s="329"/>
    </row>
    <row r="609" spans="1:15" ht="12.75">
      <c r="A609" s="330" t="s">
        <v>347</v>
      </c>
      <c r="B609" s="331"/>
      <c r="C609" s="331"/>
      <c r="D609" s="331"/>
      <c r="E609" s="331"/>
      <c r="F609" s="331"/>
      <c r="G609" s="331"/>
      <c r="H609" s="332"/>
      <c r="I609" s="332"/>
      <c r="J609" s="332"/>
      <c r="K609" s="333"/>
      <c r="L609" s="334"/>
      <c r="M609" s="335"/>
      <c r="N609" s="334"/>
      <c r="O609" s="334"/>
    </row>
    <row r="610" spans="1:11" ht="17.25" customHeight="1">
      <c r="A610" s="339"/>
      <c r="B610" s="337"/>
      <c r="C610" s="384" t="s">
        <v>166</v>
      </c>
      <c r="D610" s="385"/>
      <c r="E610" s="386"/>
      <c r="F610" s="384" t="s">
        <v>167</v>
      </c>
      <c r="G610" s="385"/>
      <c r="H610" s="386"/>
      <c r="I610" s="384" t="s">
        <v>168</v>
      </c>
      <c r="J610" s="385"/>
      <c r="K610" s="386"/>
    </row>
    <row r="611" spans="1:12" ht="11.25">
      <c r="A611" s="343"/>
      <c r="B611" s="329"/>
      <c r="C611" s="358"/>
      <c r="D611" s="390" t="s">
        <v>5</v>
      </c>
      <c r="E611" s="391" t="s">
        <v>5</v>
      </c>
      <c r="F611" s="358"/>
      <c r="G611" s="390" t="s">
        <v>5</v>
      </c>
      <c r="H611" s="391" t="s">
        <v>5</v>
      </c>
      <c r="I611" s="358"/>
      <c r="J611" s="390" t="s">
        <v>5</v>
      </c>
      <c r="K611" s="391" t="s">
        <v>5</v>
      </c>
      <c r="L611" s="403"/>
    </row>
    <row r="612" spans="1:12" ht="11.25" customHeight="1">
      <c r="A612" s="341"/>
      <c r="B612" s="342" t="s">
        <v>443</v>
      </c>
      <c r="C612" s="358"/>
      <c r="D612" s="390" t="s">
        <v>7</v>
      </c>
      <c r="E612" s="391" t="s">
        <v>8</v>
      </c>
      <c r="F612" s="358"/>
      <c r="G612" s="390" t="s">
        <v>7</v>
      </c>
      <c r="H612" s="391" t="s">
        <v>8</v>
      </c>
      <c r="I612" s="358"/>
      <c r="J612" s="390" t="s">
        <v>7</v>
      </c>
      <c r="K612" s="391" t="s">
        <v>8</v>
      </c>
      <c r="L612" s="403"/>
    </row>
    <row r="613" spans="1:12" ht="11.25">
      <c r="A613" s="346"/>
      <c r="B613" s="347"/>
      <c r="C613" s="392" t="s">
        <v>9</v>
      </c>
      <c r="D613" s="393" t="s">
        <v>10</v>
      </c>
      <c r="E613" s="394" t="s">
        <v>10</v>
      </c>
      <c r="F613" s="392" t="s">
        <v>9</v>
      </c>
      <c r="G613" s="393" t="s">
        <v>10</v>
      </c>
      <c r="H613" s="394" t="s">
        <v>10</v>
      </c>
      <c r="I613" s="392" t="s">
        <v>9</v>
      </c>
      <c r="J613" s="393" t="s">
        <v>10</v>
      </c>
      <c r="K613" s="394" t="s">
        <v>10</v>
      </c>
      <c r="L613" s="404"/>
    </row>
    <row r="614" spans="1:11" ht="11.25">
      <c r="A614" s="372" t="s">
        <v>414</v>
      </c>
      <c r="B614" s="373" t="s">
        <v>415</v>
      </c>
      <c r="C614" s="322"/>
      <c r="D614" s="374"/>
      <c r="E614" s="340"/>
      <c r="F614" s="322"/>
      <c r="G614" s="374"/>
      <c r="H614" s="340"/>
      <c r="I614" s="322"/>
      <c r="J614" s="374"/>
      <c r="K614" s="340"/>
    </row>
    <row r="615" spans="1:11" ht="11.25">
      <c r="A615" s="358" t="s">
        <v>349</v>
      </c>
      <c r="B615" s="375" t="s">
        <v>406</v>
      </c>
      <c r="C615" s="328"/>
      <c r="D615" s="357"/>
      <c r="E615" s="345"/>
      <c r="F615" s="328"/>
      <c r="G615" s="357"/>
      <c r="H615" s="345"/>
      <c r="I615" s="328"/>
      <c r="J615" s="357"/>
      <c r="K615" s="345"/>
    </row>
    <row r="616" spans="1:11" ht="11.25">
      <c r="A616" s="343"/>
      <c r="B616" s="375" t="s">
        <v>416</v>
      </c>
      <c r="C616" s="328">
        <v>100</v>
      </c>
      <c r="D616" s="357">
        <v>0.2976190476190476</v>
      </c>
      <c r="E616" s="380">
        <v>0.30120481927710846</v>
      </c>
      <c r="F616" s="328">
        <v>7</v>
      </c>
      <c r="G616" s="357">
        <v>0.3333333333333333</v>
      </c>
      <c r="H616" s="380">
        <v>0.35</v>
      </c>
      <c r="I616" s="328">
        <v>5</v>
      </c>
      <c r="J616" s="357">
        <v>0.5</v>
      </c>
      <c r="K616" s="380">
        <v>0.5</v>
      </c>
    </row>
    <row r="617" spans="1:11" ht="11.25">
      <c r="A617" s="343"/>
      <c r="B617" s="375" t="s">
        <v>417</v>
      </c>
      <c r="C617" s="328">
        <v>172</v>
      </c>
      <c r="D617" s="357">
        <v>0.5119047619047619</v>
      </c>
      <c r="E617" s="380">
        <v>0.5180722891566265</v>
      </c>
      <c r="F617" s="328">
        <v>10</v>
      </c>
      <c r="G617" s="357">
        <v>0.47619047619047616</v>
      </c>
      <c r="H617" s="380">
        <v>0.5</v>
      </c>
      <c r="I617" s="328">
        <v>5</v>
      </c>
      <c r="J617" s="357">
        <v>0.5</v>
      </c>
      <c r="K617" s="380">
        <v>0.5</v>
      </c>
    </row>
    <row r="618" spans="1:11" ht="11.25">
      <c r="A618" s="343"/>
      <c r="B618" s="375" t="s">
        <v>418</v>
      </c>
      <c r="C618" s="328">
        <v>60</v>
      </c>
      <c r="D618" s="357">
        <v>0.17857142857142858</v>
      </c>
      <c r="E618" s="380">
        <v>0.18072289156626506</v>
      </c>
      <c r="F618" s="328">
        <v>3</v>
      </c>
      <c r="G618" s="357">
        <v>0.14285714285714285</v>
      </c>
      <c r="H618" s="380">
        <v>0.15</v>
      </c>
      <c r="I618" s="328">
        <v>0</v>
      </c>
      <c r="J618" s="357">
        <v>0</v>
      </c>
      <c r="K618" s="380">
        <v>0</v>
      </c>
    </row>
    <row r="619" spans="1:11" ht="11.25">
      <c r="A619" s="360"/>
      <c r="B619" s="381" t="s">
        <v>18</v>
      </c>
      <c r="C619" s="361">
        <v>4</v>
      </c>
      <c r="D619" s="363">
        <v>0.011904761904761904</v>
      </c>
      <c r="E619" s="382" t="s">
        <v>19</v>
      </c>
      <c r="F619" s="361">
        <v>1</v>
      </c>
      <c r="G619" s="363">
        <v>0.047619047619047616</v>
      </c>
      <c r="H619" s="382" t="s">
        <v>19</v>
      </c>
      <c r="I619" s="361">
        <v>0</v>
      </c>
      <c r="J619" s="363">
        <v>0</v>
      </c>
      <c r="K619" s="382" t="s">
        <v>19</v>
      </c>
    </row>
    <row r="620" spans="1:11" ht="11.25">
      <c r="A620" s="358" t="s">
        <v>370</v>
      </c>
      <c r="B620" s="375" t="s">
        <v>407</v>
      </c>
      <c r="C620" s="328"/>
      <c r="D620" s="357"/>
      <c r="E620" s="383"/>
      <c r="F620" s="328"/>
      <c r="G620" s="357"/>
      <c r="H620" s="383"/>
      <c r="I620" s="328"/>
      <c r="J620" s="357"/>
      <c r="K620" s="345"/>
    </row>
    <row r="621" spans="1:11" ht="11.25">
      <c r="A621" s="343"/>
      <c r="B621" s="375" t="s">
        <v>416</v>
      </c>
      <c r="C621" s="328">
        <v>61</v>
      </c>
      <c r="D621" s="357">
        <v>0.18154761904761904</v>
      </c>
      <c r="E621" s="380">
        <v>0.1831831831831832</v>
      </c>
      <c r="F621" s="328">
        <v>5</v>
      </c>
      <c r="G621" s="357">
        <v>0.23809523809523808</v>
      </c>
      <c r="H621" s="380">
        <v>0.23809523809523808</v>
      </c>
      <c r="I621" s="328">
        <v>4</v>
      </c>
      <c r="J621" s="357">
        <v>0.4</v>
      </c>
      <c r="K621" s="380">
        <v>0.4</v>
      </c>
    </row>
    <row r="622" spans="1:11" ht="11.25">
      <c r="A622" s="343"/>
      <c r="B622" s="375" t="s">
        <v>417</v>
      </c>
      <c r="C622" s="328">
        <v>149</v>
      </c>
      <c r="D622" s="357">
        <v>0.44345238095238093</v>
      </c>
      <c r="E622" s="380">
        <v>0.44744744744744747</v>
      </c>
      <c r="F622" s="328">
        <v>14</v>
      </c>
      <c r="G622" s="357">
        <v>0.6666666666666666</v>
      </c>
      <c r="H622" s="380">
        <v>0.6666666666666666</v>
      </c>
      <c r="I622" s="328">
        <v>5</v>
      </c>
      <c r="J622" s="357">
        <v>0.5</v>
      </c>
      <c r="K622" s="380">
        <v>0.5</v>
      </c>
    </row>
    <row r="623" spans="1:11" ht="11.25">
      <c r="A623" s="343"/>
      <c r="B623" s="375" t="s">
        <v>418</v>
      </c>
      <c r="C623" s="328">
        <v>123</v>
      </c>
      <c r="D623" s="357">
        <v>0.36607142857142855</v>
      </c>
      <c r="E623" s="380">
        <v>0.36936936936936937</v>
      </c>
      <c r="F623" s="328">
        <v>2</v>
      </c>
      <c r="G623" s="357">
        <v>0.09523809523809523</v>
      </c>
      <c r="H623" s="380">
        <v>0.09523809523809523</v>
      </c>
      <c r="I623" s="328">
        <v>1</v>
      </c>
      <c r="J623" s="357">
        <v>0.1</v>
      </c>
      <c r="K623" s="380">
        <v>0.1</v>
      </c>
    </row>
    <row r="624" spans="1:11" ht="11.25">
      <c r="A624" s="360"/>
      <c r="B624" s="381" t="s">
        <v>18</v>
      </c>
      <c r="C624" s="361">
        <v>3</v>
      </c>
      <c r="D624" s="363">
        <v>0.008928571428571428</v>
      </c>
      <c r="E624" s="382" t="s">
        <v>19</v>
      </c>
      <c r="F624" s="361">
        <v>0</v>
      </c>
      <c r="G624" s="363">
        <v>0</v>
      </c>
      <c r="H624" s="382" t="s">
        <v>19</v>
      </c>
      <c r="I624" s="361">
        <v>0</v>
      </c>
      <c r="J624" s="363">
        <v>0</v>
      </c>
      <c r="K624" s="382" t="s">
        <v>19</v>
      </c>
    </row>
    <row r="625" spans="1:11" ht="11.25">
      <c r="A625" s="358" t="s">
        <v>373</v>
      </c>
      <c r="B625" s="375" t="s">
        <v>408</v>
      </c>
      <c r="C625" s="328"/>
      <c r="D625" s="357"/>
      <c r="E625" s="383"/>
      <c r="F625" s="328"/>
      <c r="G625" s="357"/>
      <c r="H625" s="383"/>
      <c r="I625" s="328"/>
      <c r="J625" s="357"/>
      <c r="K625" s="345"/>
    </row>
    <row r="626" spans="1:11" ht="11.25">
      <c r="A626" s="343"/>
      <c r="B626" s="375" t="s">
        <v>416</v>
      </c>
      <c r="C626" s="328">
        <v>119</v>
      </c>
      <c r="D626" s="357">
        <v>0.3541666666666667</v>
      </c>
      <c r="E626" s="380">
        <v>0.35735735735735735</v>
      </c>
      <c r="F626" s="328">
        <v>8</v>
      </c>
      <c r="G626" s="357">
        <v>0.38095238095238093</v>
      </c>
      <c r="H626" s="380">
        <v>0.38095238095238093</v>
      </c>
      <c r="I626" s="328">
        <v>6</v>
      </c>
      <c r="J626" s="357">
        <v>0.6</v>
      </c>
      <c r="K626" s="380">
        <v>0.6</v>
      </c>
    </row>
    <row r="627" spans="1:11" ht="11.25">
      <c r="A627" s="343"/>
      <c r="B627" s="375" t="s">
        <v>417</v>
      </c>
      <c r="C627" s="328">
        <v>139</v>
      </c>
      <c r="D627" s="357">
        <v>0.41369047619047616</v>
      </c>
      <c r="E627" s="380">
        <v>0.4174174174174174</v>
      </c>
      <c r="F627" s="328">
        <v>10</v>
      </c>
      <c r="G627" s="357">
        <v>0.47619047619047616</v>
      </c>
      <c r="H627" s="380">
        <v>0.47619047619047616</v>
      </c>
      <c r="I627" s="328">
        <v>4</v>
      </c>
      <c r="J627" s="357">
        <v>0.4</v>
      </c>
      <c r="K627" s="380">
        <v>0.4</v>
      </c>
    </row>
    <row r="628" spans="1:11" ht="11.25">
      <c r="A628" s="343"/>
      <c r="B628" s="375" t="s">
        <v>418</v>
      </c>
      <c r="C628" s="328">
        <v>75</v>
      </c>
      <c r="D628" s="357">
        <v>0.22321428571428573</v>
      </c>
      <c r="E628" s="380">
        <v>0.22522522522522523</v>
      </c>
      <c r="F628" s="328">
        <v>3</v>
      </c>
      <c r="G628" s="357">
        <v>0.14285714285714285</v>
      </c>
      <c r="H628" s="380">
        <v>0.14285714285714285</v>
      </c>
      <c r="I628" s="328">
        <v>0</v>
      </c>
      <c r="J628" s="357">
        <v>0</v>
      </c>
      <c r="K628" s="380">
        <v>0</v>
      </c>
    </row>
    <row r="629" spans="1:11" ht="11.25">
      <c r="A629" s="360"/>
      <c r="B629" s="381" t="s">
        <v>18</v>
      </c>
      <c r="C629" s="361">
        <v>3</v>
      </c>
      <c r="D629" s="363">
        <v>0.008928571428571428</v>
      </c>
      <c r="E629" s="382" t="s">
        <v>19</v>
      </c>
      <c r="F629" s="361">
        <v>0</v>
      </c>
      <c r="G629" s="363">
        <v>0</v>
      </c>
      <c r="H629" s="382" t="s">
        <v>19</v>
      </c>
      <c r="I629" s="361">
        <v>0</v>
      </c>
      <c r="J629" s="363">
        <v>0</v>
      </c>
      <c r="K629" s="382" t="s">
        <v>19</v>
      </c>
    </row>
    <row r="630" spans="1:11" ht="11.25">
      <c r="A630" s="358" t="s">
        <v>376</v>
      </c>
      <c r="B630" s="375" t="s">
        <v>409</v>
      </c>
      <c r="C630" s="328"/>
      <c r="D630" s="357"/>
      <c r="E630" s="383"/>
      <c r="F630" s="328"/>
      <c r="G630" s="357"/>
      <c r="H630" s="379"/>
      <c r="I630" s="328"/>
      <c r="J630" s="357"/>
      <c r="K630" s="340"/>
    </row>
    <row r="631" spans="1:11" ht="11.25">
      <c r="A631" s="343"/>
      <c r="B631" s="375" t="s">
        <v>416</v>
      </c>
      <c r="C631" s="328">
        <v>85</v>
      </c>
      <c r="D631" s="357">
        <v>0.25297619047619047</v>
      </c>
      <c r="E631" s="380">
        <v>0.25449101796407186</v>
      </c>
      <c r="F631" s="328">
        <v>12</v>
      </c>
      <c r="G631" s="357">
        <v>0.5714285714285714</v>
      </c>
      <c r="H631" s="380">
        <v>0.5714285714285714</v>
      </c>
      <c r="I631" s="328">
        <v>2</v>
      </c>
      <c r="J631" s="357">
        <v>0.2</v>
      </c>
      <c r="K631" s="380">
        <v>0.2</v>
      </c>
    </row>
    <row r="632" spans="1:11" ht="11.25">
      <c r="A632" s="343"/>
      <c r="B632" s="375" t="s">
        <v>417</v>
      </c>
      <c r="C632" s="328">
        <v>145</v>
      </c>
      <c r="D632" s="357">
        <v>0.43154761904761907</v>
      </c>
      <c r="E632" s="380">
        <v>0.4341317365269461</v>
      </c>
      <c r="F632" s="328">
        <v>7</v>
      </c>
      <c r="G632" s="357">
        <v>0.3333333333333333</v>
      </c>
      <c r="H632" s="380">
        <v>0.3333333333333333</v>
      </c>
      <c r="I632" s="328">
        <v>7</v>
      </c>
      <c r="J632" s="357">
        <v>0.7</v>
      </c>
      <c r="K632" s="380">
        <v>0.7</v>
      </c>
    </row>
    <row r="633" spans="1:11" ht="11.25">
      <c r="A633" s="343"/>
      <c r="B633" s="375" t="s">
        <v>418</v>
      </c>
      <c r="C633" s="328">
        <v>104</v>
      </c>
      <c r="D633" s="357">
        <v>0.30952380952380953</v>
      </c>
      <c r="E633" s="380">
        <v>0.31137724550898205</v>
      </c>
      <c r="F633" s="328">
        <v>2</v>
      </c>
      <c r="G633" s="357">
        <v>0.09523809523809523</v>
      </c>
      <c r="H633" s="380">
        <v>0.09523809523809523</v>
      </c>
      <c r="I633" s="328">
        <v>1</v>
      </c>
      <c r="J633" s="357">
        <v>0.1</v>
      </c>
      <c r="K633" s="380">
        <v>0.1</v>
      </c>
    </row>
    <row r="634" spans="1:11" ht="11.25">
      <c r="A634" s="360"/>
      <c r="B634" s="381" t="s">
        <v>18</v>
      </c>
      <c r="C634" s="361">
        <v>2</v>
      </c>
      <c r="D634" s="363">
        <v>0.005952380952380952</v>
      </c>
      <c r="E634" s="382" t="s">
        <v>19</v>
      </c>
      <c r="F634" s="361">
        <v>0</v>
      </c>
      <c r="G634" s="363">
        <v>0</v>
      </c>
      <c r="H634" s="382" t="s">
        <v>19</v>
      </c>
      <c r="I634" s="361">
        <v>0</v>
      </c>
      <c r="J634" s="363">
        <v>0</v>
      </c>
      <c r="K634" s="382" t="s">
        <v>19</v>
      </c>
    </row>
    <row r="635" spans="1:11" ht="11.25">
      <c r="A635" s="358" t="s">
        <v>377</v>
      </c>
      <c r="B635" s="375" t="s">
        <v>410</v>
      </c>
      <c r="C635" s="328"/>
      <c r="D635" s="357"/>
      <c r="E635" s="383"/>
      <c r="F635" s="328"/>
      <c r="G635" s="357"/>
      <c r="H635" s="383"/>
      <c r="I635" s="328"/>
      <c r="J635" s="357"/>
      <c r="K635" s="345"/>
    </row>
    <row r="636" spans="1:11" ht="11.25">
      <c r="A636" s="343"/>
      <c r="B636" s="375" t="s">
        <v>416</v>
      </c>
      <c r="C636" s="328">
        <v>112</v>
      </c>
      <c r="D636" s="357">
        <v>0.3333333333333333</v>
      </c>
      <c r="E636" s="380">
        <v>0.3373493975903614</v>
      </c>
      <c r="F636" s="328">
        <v>9</v>
      </c>
      <c r="G636" s="357">
        <v>0.42857142857142855</v>
      </c>
      <c r="H636" s="380">
        <v>0.45</v>
      </c>
      <c r="I636" s="328">
        <v>4</v>
      </c>
      <c r="J636" s="357">
        <v>0.4</v>
      </c>
      <c r="K636" s="380">
        <v>0.4</v>
      </c>
    </row>
    <row r="637" spans="1:11" ht="11.25">
      <c r="A637" s="343"/>
      <c r="B637" s="375" t="s">
        <v>417</v>
      </c>
      <c r="C637" s="328">
        <v>147</v>
      </c>
      <c r="D637" s="357">
        <v>0.4375</v>
      </c>
      <c r="E637" s="380">
        <v>0.4427710843373494</v>
      </c>
      <c r="F637" s="328">
        <v>9</v>
      </c>
      <c r="G637" s="357">
        <v>0.42857142857142855</v>
      </c>
      <c r="H637" s="380">
        <v>0.45</v>
      </c>
      <c r="I637" s="328">
        <v>5</v>
      </c>
      <c r="J637" s="357">
        <v>0.5</v>
      </c>
      <c r="K637" s="380">
        <v>0.5</v>
      </c>
    </row>
    <row r="638" spans="1:11" ht="11.25">
      <c r="A638" s="343"/>
      <c r="B638" s="375" t="s">
        <v>418</v>
      </c>
      <c r="C638" s="328">
        <v>73</v>
      </c>
      <c r="D638" s="357">
        <v>0.21726190476190477</v>
      </c>
      <c r="E638" s="380">
        <v>0.21987951807228914</v>
      </c>
      <c r="F638" s="328">
        <v>2</v>
      </c>
      <c r="G638" s="357">
        <v>0.09523809523809523</v>
      </c>
      <c r="H638" s="380">
        <v>0.1</v>
      </c>
      <c r="I638" s="328">
        <v>1</v>
      </c>
      <c r="J638" s="357">
        <v>0.1</v>
      </c>
      <c r="K638" s="380">
        <v>0.1</v>
      </c>
    </row>
    <row r="639" spans="1:11" ht="11.25">
      <c r="A639" s="360"/>
      <c r="B639" s="381" t="s">
        <v>18</v>
      </c>
      <c r="C639" s="361">
        <v>4</v>
      </c>
      <c r="D639" s="363">
        <v>0.011904761904761904</v>
      </c>
      <c r="E639" s="382" t="s">
        <v>19</v>
      </c>
      <c r="F639" s="361">
        <v>1</v>
      </c>
      <c r="G639" s="363">
        <v>0.047619047619047616</v>
      </c>
      <c r="H639" s="382" t="s">
        <v>19</v>
      </c>
      <c r="I639" s="361">
        <v>0</v>
      </c>
      <c r="J639" s="363">
        <v>0</v>
      </c>
      <c r="K639" s="382" t="s">
        <v>19</v>
      </c>
    </row>
    <row r="640" spans="1:11" ht="11.25">
      <c r="A640" s="358" t="s">
        <v>380</v>
      </c>
      <c r="B640" s="375" t="s">
        <v>411</v>
      </c>
      <c r="C640" s="328"/>
      <c r="D640" s="357"/>
      <c r="E640" s="383"/>
      <c r="F640" s="328"/>
      <c r="G640" s="357"/>
      <c r="H640" s="383"/>
      <c r="I640" s="328"/>
      <c r="J640" s="357"/>
      <c r="K640" s="345"/>
    </row>
    <row r="641" spans="1:11" ht="11.25">
      <c r="A641" s="343"/>
      <c r="B641" s="375" t="s">
        <v>416</v>
      </c>
      <c r="C641" s="328">
        <v>32</v>
      </c>
      <c r="D641" s="357">
        <v>0.09523809523809523</v>
      </c>
      <c r="E641" s="380">
        <v>0.0960960960960961</v>
      </c>
      <c r="F641" s="328">
        <v>2</v>
      </c>
      <c r="G641" s="357">
        <v>0.09523809523809523</v>
      </c>
      <c r="H641" s="380">
        <v>0.1</v>
      </c>
      <c r="I641" s="328">
        <v>1</v>
      </c>
      <c r="J641" s="357">
        <v>0.1</v>
      </c>
      <c r="K641" s="380">
        <v>0.1</v>
      </c>
    </row>
    <row r="642" spans="1:11" ht="11.25">
      <c r="A642" s="343"/>
      <c r="B642" s="375" t="s">
        <v>417</v>
      </c>
      <c r="C642" s="328">
        <v>56</v>
      </c>
      <c r="D642" s="357">
        <v>0.15176151761517614</v>
      </c>
      <c r="E642" s="380">
        <v>0.16816816816816818</v>
      </c>
      <c r="F642" s="328">
        <v>8</v>
      </c>
      <c r="G642" s="357">
        <v>0.38095238095238093</v>
      </c>
      <c r="H642" s="380">
        <v>0.4</v>
      </c>
      <c r="I642" s="328">
        <v>4</v>
      </c>
      <c r="J642" s="357">
        <v>0.4</v>
      </c>
      <c r="K642" s="380">
        <v>0.4</v>
      </c>
    </row>
    <row r="643" spans="1:11" ht="11.25">
      <c r="A643" s="343"/>
      <c r="B643" s="375" t="s">
        <v>418</v>
      </c>
      <c r="C643" s="328">
        <v>245</v>
      </c>
      <c r="D643" s="357">
        <v>0.6639566395663956</v>
      </c>
      <c r="E643" s="380">
        <v>0.7357357357357357</v>
      </c>
      <c r="F643" s="328">
        <v>10</v>
      </c>
      <c r="G643" s="357">
        <v>0.47619047619047616</v>
      </c>
      <c r="H643" s="380">
        <v>0.5</v>
      </c>
      <c r="I643" s="328">
        <v>5</v>
      </c>
      <c r="J643" s="357">
        <v>0.5</v>
      </c>
      <c r="K643" s="380">
        <v>0.5</v>
      </c>
    </row>
    <row r="644" spans="1:11" ht="11.25">
      <c r="A644" s="360"/>
      <c r="B644" s="381" t="s">
        <v>18</v>
      </c>
      <c r="C644" s="361">
        <v>3</v>
      </c>
      <c r="D644" s="363">
        <v>0.008928571428571428</v>
      </c>
      <c r="E644" s="382" t="s">
        <v>19</v>
      </c>
      <c r="F644" s="361">
        <v>1</v>
      </c>
      <c r="G644" s="363">
        <v>0.047619047619047616</v>
      </c>
      <c r="H644" s="382" t="s">
        <v>19</v>
      </c>
      <c r="I644" s="361">
        <v>0</v>
      </c>
      <c r="J644" s="363">
        <v>0</v>
      </c>
      <c r="K644" s="382" t="s">
        <v>19</v>
      </c>
    </row>
    <row r="645" spans="1:11" ht="11.25">
      <c r="A645" s="358" t="s">
        <v>381</v>
      </c>
      <c r="B645" s="375" t="s">
        <v>412</v>
      </c>
      <c r="C645" s="328"/>
      <c r="D645" s="357"/>
      <c r="E645" s="383"/>
      <c r="F645" s="328"/>
      <c r="G645" s="357"/>
      <c r="H645" s="383"/>
      <c r="I645" s="328"/>
      <c r="J645" s="357"/>
      <c r="K645" s="345"/>
    </row>
    <row r="646" spans="1:11" ht="11.25">
      <c r="A646" s="343"/>
      <c r="B646" s="375" t="s">
        <v>416</v>
      </c>
      <c r="C646" s="328">
        <v>90</v>
      </c>
      <c r="D646" s="357">
        <v>0.26785714285714285</v>
      </c>
      <c r="E646" s="380">
        <v>0.2702702702702703</v>
      </c>
      <c r="F646" s="328">
        <v>14</v>
      </c>
      <c r="G646" s="357">
        <v>0.6666666666666666</v>
      </c>
      <c r="H646" s="380">
        <v>0.7</v>
      </c>
      <c r="I646" s="328">
        <v>5</v>
      </c>
      <c r="J646" s="357">
        <v>0.5</v>
      </c>
      <c r="K646" s="380">
        <v>0.5</v>
      </c>
    </row>
    <row r="647" spans="1:11" ht="11.25">
      <c r="A647" s="343"/>
      <c r="B647" s="375" t="s">
        <v>417</v>
      </c>
      <c r="C647" s="328">
        <v>104</v>
      </c>
      <c r="D647" s="357">
        <v>0.30952380952380953</v>
      </c>
      <c r="E647" s="380">
        <v>0.3123123123123123</v>
      </c>
      <c r="F647" s="328">
        <v>4</v>
      </c>
      <c r="G647" s="357">
        <v>0.19047619047619047</v>
      </c>
      <c r="H647" s="380">
        <v>0.2</v>
      </c>
      <c r="I647" s="328">
        <v>3</v>
      </c>
      <c r="J647" s="357">
        <v>0.3</v>
      </c>
      <c r="K647" s="380">
        <v>0.3</v>
      </c>
    </row>
    <row r="648" spans="1:11" ht="11.25">
      <c r="A648" s="343"/>
      <c r="B648" s="375" t="s">
        <v>418</v>
      </c>
      <c r="C648" s="328">
        <v>139</v>
      </c>
      <c r="D648" s="357">
        <v>0.41369047619047616</v>
      </c>
      <c r="E648" s="380">
        <v>0.4174174174174174</v>
      </c>
      <c r="F648" s="328">
        <v>2</v>
      </c>
      <c r="G648" s="357">
        <v>0.09523809523809523</v>
      </c>
      <c r="H648" s="380">
        <v>0.1</v>
      </c>
      <c r="I648" s="328">
        <v>2</v>
      </c>
      <c r="J648" s="357">
        <v>0.2</v>
      </c>
      <c r="K648" s="380">
        <v>0.2</v>
      </c>
    </row>
    <row r="649" spans="1:11" ht="11.25">
      <c r="A649" s="346"/>
      <c r="B649" s="333" t="s">
        <v>18</v>
      </c>
      <c r="C649" s="332">
        <v>3</v>
      </c>
      <c r="D649" s="370">
        <v>0.008928571428571428</v>
      </c>
      <c r="E649" s="371" t="s">
        <v>19</v>
      </c>
      <c r="F649" s="332">
        <v>1</v>
      </c>
      <c r="G649" s="370">
        <v>0.047619047619047616</v>
      </c>
      <c r="H649" s="371" t="s">
        <v>19</v>
      </c>
      <c r="I649" s="332">
        <v>0</v>
      </c>
      <c r="J649" s="370">
        <v>0</v>
      </c>
      <c r="K649" s="371" t="s">
        <v>19</v>
      </c>
    </row>
    <row r="650" spans="1:11" ht="15.75" customHeight="1">
      <c r="A650" s="407" t="s">
        <v>441</v>
      </c>
      <c r="B650" s="408"/>
      <c r="C650" s="408"/>
      <c r="D650" s="408"/>
      <c r="E650" s="408"/>
      <c r="F650" s="408"/>
      <c r="G650" s="408"/>
      <c r="H650" s="408"/>
      <c r="I650" s="408"/>
      <c r="J650" s="408"/>
      <c r="K650" s="412"/>
    </row>
    <row r="651" spans="1:11" ht="12.75">
      <c r="A651" s="319" t="s">
        <v>206</v>
      </c>
      <c r="B651" s="320"/>
      <c r="C651" s="321"/>
      <c r="D651" s="368"/>
      <c r="E651" s="368"/>
      <c r="F651" s="322"/>
      <c r="G651" s="374"/>
      <c r="H651" s="374"/>
      <c r="I651" s="322"/>
      <c r="J651" s="322"/>
      <c r="K651" s="323" t="s">
        <v>447</v>
      </c>
    </row>
    <row r="652" spans="1:11" ht="12.75">
      <c r="A652" s="325" t="s">
        <v>193</v>
      </c>
      <c r="B652" s="326"/>
      <c r="C652" s="327"/>
      <c r="D652" s="327"/>
      <c r="E652" s="327"/>
      <c r="F652" s="328"/>
      <c r="G652" s="328"/>
      <c r="H652" s="328"/>
      <c r="I652" s="328"/>
      <c r="J652" s="328"/>
      <c r="K652" s="329"/>
    </row>
    <row r="653" spans="1:11" ht="12.75">
      <c r="A653" s="6" t="s">
        <v>346</v>
      </c>
      <c r="B653" s="326"/>
      <c r="C653" s="327"/>
      <c r="D653" s="327"/>
      <c r="E653" s="327"/>
      <c r="F653" s="328"/>
      <c r="G653" s="328"/>
      <c r="H653" s="328"/>
      <c r="I653" s="328"/>
      <c r="J653" s="328"/>
      <c r="K653" s="329"/>
    </row>
    <row r="654" spans="1:15" ht="12.75">
      <c r="A654" s="330" t="s">
        <v>347</v>
      </c>
      <c r="B654" s="331"/>
      <c r="C654" s="331"/>
      <c r="D654" s="331"/>
      <c r="E654" s="331"/>
      <c r="F654" s="331"/>
      <c r="G654" s="331"/>
      <c r="H654" s="332"/>
      <c r="I654" s="332"/>
      <c r="J654" s="332"/>
      <c r="K654" s="333"/>
      <c r="L654" s="334"/>
      <c r="M654" s="335"/>
      <c r="N654" s="334"/>
      <c r="O654" s="334"/>
    </row>
    <row r="655" spans="1:11" ht="17.25" customHeight="1">
      <c r="A655" s="339"/>
      <c r="B655" s="337"/>
      <c r="C655" s="384" t="s">
        <v>166</v>
      </c>
      <c r="D655" s="385"/>
      <c r="E655" s="386"/>
      <c r="F655" s="384" t="s">
        <v>167</v>
      </c>
      <c r="G655" s="385"/>
      <c r="H655" s="386"/>
      <c r="I655" s="384" t="s">
        <v>168</v>
      </c>
      <c r="J655" s="385"/>
      <c r="K655" s="386"/>
    </row>
    <row r="656" spans="1:12" ht="11.25">
      <c r="A656" s="358" t="s">
        <v>51</v>
      </c>
      <c r="B656" s="375" t="s">
        <v>51</v>
      </c>
      <c r="C656" s="358"/>
      <c r="D656" s="390" t="s">
        <v>5</v>
      </c>
      <c r="E656" s="391" t="s">
        <v>5</v>
      </c>
      <c r="F656" s="358"/>
      <c r="G656" s="390" t="s">
        <v>5</v>
      </c>
      <c r="H656" s="391" t="s">
        <v>5</v>
      </c>
      <c r="I656" s="358"/>
      <c r="J656" s="390" t="s">
        <v>5</v>
      </c>
      <c r="K656" s="391" t="s">
        <v>5</v>
      </c>
      <c r="L656" s="403"/>
    </row>
    <row r="657" spans="1:12" ht="11.25" customHeight="1">
      <c r="A657" s="341"/>
      <c r="B657" s="342" t="s">
        <v>443</v>
      </c>
      <c r="C657" s="358"/>
      <c r="D657" s="390" t="s">
        <v>7</v>
      </c>
      <c r="E657" s="391" t="s">
        <v>8</v>
      </c>
      <c r="F657" s="358"/>
      <c r="G657" s="390" t="s">
        <v>7</v>
      </c>
      <c r="H657" s="391" t="s">
        <v>8</v>
      </c>
      <c r="I657" s="358"/>
      <c r="J657" s="390" t="s">
        <v>7</v>
      </c>
      <c r="K657" s="391" t="s">
        <v>8</v>
      </c>
      <c r="L657" s="403"/>
    </row>
    <row r="658" spans="1:12" ht="11.25">
      <c r="A658" s="346"/>
      <c r="B658" s="347"/>
      <c r="C658" s="392" t="s">
        <v>9</v>
      </c>
      <c r="D658" s="393" t="s">
        <v>10</v>
      </c>
      <c r="E658" s="394" t="s">
        <v>10</v>
      </c>
      <c r="F658" s="392" t="s">
        <v>9</v>
      </c>
      <c r="G658" s="393" t="s">
        <v>10</v>
      </c>
      <c r="H658" s="394" t="s">
        <v>10</v>
      </c>
      <c r="I658" s="392" t="s">
        <v>9</v>
      </c>
      <c r="J658" s="393" t="s">
        <v>10</v>
      </c>
      <c r="K658" s="394" t="s">
        <v>10</v>
      </c>
      <c r="L658" s="404"/>
    </row>
    <row r="659" spans="1:11" ht="11.25">
      <c r="A659" s="358" t="s">
        <v>382</v>
      </c>
      <c r="B659" s="375" t="s">
        <v>413</v>
      </c>
      <c r="C659" s="328"/>
      <c r="D659" s="357"/>
      <c r="E659" s="345"/>
      <c r="F659" s="328"/>
      <c r="G659" s="357"/>
      <c r="H659" s="345"/>
      <c r="I659" s="328"/>
      <c r="J659" s="357"/>
      <c r="K659" s="345"/>
    </row>
    <row r="660" spans="1:11" ht="11.25">
      <c r="A660" s="343"/>
      <c r="B660" s="375" t="s">
        <v>416</v>
      </c>
      <c r="C660" s="328">
        <v>56</v>
      </c>
      <c r="D660" s="357">
        <v>0.16666666666666666</v>
      </c>
      <c r="E660" s="380">
        <v>0.16816816816816818</v>
      </c>
      <c r="F660" s="328">
        <v>7</v>
      </c>
      <c r="G660" s="357">
        <v>0.3333333333333333</v>
      </c>
      <c r="H660" s="380">
        <v>0.3333333333333333</v>
      </c>
      <c r="I660" s="328">
        <v>1</v>
      </c>
      <c r="J660" s="357">
        <v>0.1</v>
      </c>
      <c r="K660" s="380">
        <v>0.1</v>
      </c>
    </row>
    <row r="661" spans="1:11" ht="11.25">
      <c r="A661" s="343"/>
      <c r="B661" s="375" t="s">
        <v>417</v>
      </c>
      <c r="C661" s="328">
        <v>100</v>
      </c>
      <c r="D661" s="357">
        <v>0.2976190476190476</v>
      </c>
      <c r="E661" s="380">
        <v>0.3003003003003003</v>
      </c>
      <c r="F661" s="328">
        <v>8</v>
      </c>
      <c r="G661" s="357">
        <v>0.38095238095238093</v>
      </c>
      <c r="H661" s="380">
        <v>0.38095238095238093</v>
      </c>
      <c r="I661" s="328">
        <v>6</v>
      </c>
      <c r="J661" s="357">
        <v>0.6</v>
      </c>
      <c r="K661" s="380">
        <v>0.6</v>
      </c>
    </row>
    <row r="662" spans="1:11" ht="11.25">
      <c r="A662" s="343"/>
      <c r="B662" s="375" t="s">
        <v>418</v>
      </c>
      <c r="C662" s="328">
        <v>176</v>
      </c>
      <c r="D662" s="357">
        <v>0.5238095238095238</v>
      </c>
      <c r="E662" s="380">
        <v>0.5285285285285285</v>
      </c>
      <c r="F662" s="328">
        <v>5</v>
      </c>
      <c r="G662" s="357">
        <v>0.23809523809523808</v>
      </c>
      <c r="H662" s="380">
        <v>0.23809523809523808</v>
      </c>
      <c r="I662" s="328">
        <v>3</v>
      </c>
      <c r="J662" s="357">
        <v>0.3</v>
      </c>
      <c r="K662" s="380">
        <v>0.3</v>
      </c>
    </row>
    <row r="663" spans="1:11" ht="11.25">
      <c r="A663" s="360"/>
      <c r="B663" s="381" t="s">
        <v>18</v>
      </c>
      <c r="C663" s="361">
        <v>4</v>
      </c>
      <c r="D663" s="363">
        <v>0.011904761904761904</v>
      </c>
      <c r="E663" s="382" t="s">
        <v>19</v>
      </c>
      <c r="F663" s="361">
        <v>1</v>
      </c>
      <c r="G663" s="363">
        <v>0.047619047619047616</v>
      </c>
      <c r="H663" s="382" t="s">
        <v>19</v>
      </c>
      <c r="I663" s="361">
        <v>0</v>
      </c>
      <c r="J663" s="363">
        <v>0</v>
      </c>
      <c r="K663" s="382" t="s">
        <v>19</v>
      </c>
    </row>
    <row r="664" spans="1:11" ht="11.25">
      <c r="A664" s="358" t="s">
        <v>383</v>
      </c>
      <c r="B664" s="375" t="s">
        <v>420</v>
      </c>
      <c r="C664" s="328"/>
      <c r="D664" s="357"/>
      <c r="E664" s="345"/>
      <c r="F664" s="328"/>
      <c r="G664" s="357"/>
      <c r="H664" s="345"/>
      <c r="I664" s="328"/>
      <c r="J664" s="357"/>
      <c r="K664" s="345"/>
    </row>
    <row r="665" spans="1:11" ht="11.25">
      <c r="A665" s="343"/>
      <c r="B665" s="375" t="s">
        <v>416</v>
      </c>
      <c r="C665" s="328">
        <v>193</v>
      </c>
      <c r="D665" s="357">
        <v>0.5744047619047619</v>
      </c>
      <c r="E665" s="380">
        <v>0.5795795795795796</v>
      </c>
      <c r="F665" s="328">
        <v>14</v>
      </c>
      <c r="G665" s="357">
        <v>0.6666666666666666</v>
      </c>
      <c r="H665" s="380">
        <v>0.6666666666666666</v>
      </c>
      <c r="I665" s="328">
        <v>6</v>
      </c>
      <c r="J665" s="357">
        <v>0.6</v>
      </c>
      <c r="K665" s="380">
        <v>0.6</v>
      </c>
    </row>
    <row r="666" spans="1:11" ht="11.25">
      <c r="A666" s="343"/>
      <c r="B666" s="375" t="s">
        <v>417</v>
      </c>
      <c r="C666" s="328">
        <v>107</v>
      </c>
      <c r="D666" s="357">
        <v>0.31845238095238093</v>
      </c>
      <c r="E666" s="380">
        <v>0.3213213213213213</v>
      </c>
      <c r="F666" s="328">
        <v>6</v>
      </c>
      <c r="G666" s="357">
        <v>0.2857142857142857</v>
      </c>
      <c r="H666" s="380">
        <v>0.2857142857142857</v>
      </c>
      <c r="I666" s="328">
        <v>3</v>
      </c>
      <c r="J666" s="357">
        <v>0.3</v>
      </c>
      <c r="K666" s="380">
        <v>0.3</v>
      </c>
    </row>
    <row r="667" spans="1:11" ht="11.25">
      <c r="A667" s="343"/>
      <c r="B667" s="375" t="s">
        <v>418</v>
      </c>
      <c r="C667" s="328">
        <v>33</v>
      </c>
      <c r="D667" s="357">
        <v>0.09821428571428571</v>
      </c>
      <c r="E667" s="380">
        <v>0.0990990990990991</v>
      </c>
      <c r="F667" s="328">
        <v>1</v>
      </c>
      <c r="G667" s="357">
        <v>0.047619047619047616</v>
      </c>
      <c r="H667" s="380">
        <v>0.047619047619047616</v>
      </c>
      <c r="I667" s="328">
        <v>1</v>
      </c>
      <c r="J667" s="357">
        <v>0.1</v>
      </c>
      <c r="K667" s="380">
        <v>0.1</v>
      </c>
    </row>
    <row r="668" spans="1:11" ht="11.25">
      <c r="A668" s="360"/>
      <c r="B668" s="381" t="s">
        <v>18</v>
      </c>
      <c r="C668" s="361">
        <v>3</v>
      </c>
      <c r="D668" s="363">
        <v>0.008928571428571428</v>
      </c>
      <c r="E668" s="382" t="s">
        <v>19</v>
      </c>
      <c r="F668" s="361">
        <v>0</v>
      </c>
      <c r="G668" s="363">
        <v>0</v>
      </c>
      <c r="H668" s="382" t="s">
        <v>19</v>
      </c>
      <c r="I668" s="361">
        <v>0</v>
      </c>
      <c r="J668" s="363">
        <v>0</v>
      </c>
      <c r="K668" s="382" t="s">
        <v>19</v>
      </c>
    </row>
    <row r="669" spans="1:11" ht="11.25">
      <c r="A669" s="372" t="s">
        <v>422</v>
      </c>
      <c r="B669" s="373" t="s">
        <v>423</v>
      </c>
      <c r="C669" s="322"/>
      <c r="D669" s="374"/>
      <c r="E669" s="379"/>
      <c r="F669" s="322"/>
      <c r="G669" s="374"/>
      <c r="H669" s="379"/>
      <c r="I669" s="322"/>
      <c r="J669" s="374"/>
      <c r="K669" s="340"/>
    </row>
    <row r="670" spans="1:11" ht="11.25">
      <c r="A670" s="358" t="s">
        <v>349</v>
      </c>
      <c r="B670" s="375" t="s">
        <v>424</v>
      </c>
      <c r="C670" s="328"/>
      <c r="D670" s="357"/>
      <c r="E670" s="345"/>
      <c r="F670" s="328"/>
      <c r="G670" s="357"/>
      <c r="H670" s="345"/>
      <c r="I670" s="328"/>
      <c r="J670" s="357"/>
      <c r="K670" s="345"/>
    </row>
    <row r="671" spans="1:11" ht="11.25">
      <c r="A671" s="360"/>
      <c r="B671" s="381" t="s">
        <v>425</v>
      </c>
      <c r="C671" s="361">
        <v>81</v>
      </c>
      <c r="D671" s="363">
        <v>0.24107142857142858</v>
      </c>
      <c r="E671" s="382"/>
      <c r="F671" s="361">
        <v>6</v>
      </c>
      <c r="G671" s="363">
        <v>0.2857142857142857</v>
      </c>
      <c r="H671" s="382"/>
      <c r="I671" s="361">
        <v>0</v>
      </c>
      <c r="J671" s="363">
        <v>0</v>
      </c>
      <c r="K671" s="382"/>
    </row>
    <row r="672" spans="1:11" ht="11.25">
      <c r="A672" s="358" t="s">
        <v>370</v>
      </c>
      <c r="B672" s="375" t="s">
        <v>426</v>
      </c>
      <c r="C672" s="328"/>
      <c r="D672" s="357"/>
      <c r="E672" s="345"/>
      <c r="F672" s="328"/>
      <c r="G672" s="357"/>
      <c r="H672" s="345"/>
      <c r="I672" s="328"/>
      <c r="J672" s="357"/>
      <c r="K672" s="345"/>
    </row>
    <row r="673" spans="1:11" ht="11.25">
      <c r="A673" s="360"/>
      <c r="B673" s="381" t="s">
        <v>425</v>
      </c>
      <c r="C673" s="361">
        <v>124</v>
      </c>
      <c r="D673" s="363">
        <v>0.36904761904761907</v>
      </c>
      <c r="E673" s="382"/>
      <c r="F673" s="361">
        <v>9</v>
      </c>
      <c r="G673" s="363">
        <v>0.42857142857142855</v>
      </c>
      <c r="H673" s="382"/>
      <c r="I673" s="361">
        <v>4</v>
      </c>
      <c r="J673" s="363">
        <v>0.4</v>
      </c>
      <c r="K673" s="382"/>
    </row>
    <row r="674" spans="1:11" ht="11.25">
      <c r="A674" s="358" t="s">
        <v>373</v>
      </c>
      <c r="B674" s="375" t="s">
        <v>427</v>
      </c>
      <c r="C674" s="328"/>
      <c r="D674" s="357"/>
      <c r="E674" s="345"/>
      <c r="F674" s="328"/>
      <c r="G674" s="357"/>
      <c r="H674" s="345"/>
      <c r="I674" s="328"/>
      <c r="J674" s="357"/>
      <c r="K674" s="345"/>
    </row>
    <row r="675" spans="1:11" ht="11.25">
      <c r="A675" s="360"/>
      <c r="B675" s="381" t="s">
        <v>425</v>
      </c>
      <c r="C675" s="361">
        <v>55</v>
      </c>
      <c r="D675" s="363">
        <v>0.1636904761904762</v>
      </c>
      <c r="E675" s="382"/>
      <c r="F675" s="361">
        <v>4</v>
      </c>
      <c r="G675" s="363">
        <v>0.19047619047619047</v>
      </c>
      <c r="H675" s="382"/>
      <c r="I675" s="361">
        <v>3</v>
      </c>
      <c r="J675" s="363">
        <v>0.3</v>
      </c>
      <c r="K675" s="382"/>
    </row>
    <row r="676" spans="1:11" ht="11.25">
      <c r="A676" s="358" t="s">
        <v>376</v>
      </c>
      <c r="B676" s="375" t="s">
        <v>428</v>
      </c>
      <c r="C676" s="328"/>
      <c r="D676" s="357"/>
      <c r="E676" s="345"/>
      <c r="F676" s="328"/>
      <c r="G676" s="357"/>
      <c r="H676" s="345"/>
      <c r="I676" s="328"/>
      <c r="J676" s="357"/>
      <c r="K676" s="345"/>
    </row>
    <row r="677" spans="1:11" ht="11.25">
      <c r="A677" s="360"/>
      <c r="B677" s="381" t="s">
        <v>425</v>
      </c>
      <c r="C677" s="361">
        <v>165</v>
      </c>
      <c r="D677" s="363">
        <v>0.49107142857142855</v>
      </c>
      <c r="E677" s="382"/>
      <c r="F677" s="361">
        <v>10</v>
      </c>
      <c r="G677" s="363">
        <v>0.47619047619047616</v>
      </c>
      <c r="H677" s="382"/>
      <c r="I677" s="361">
        <v>5</v>
      </c>
      <c r="J677" s="363">
        <v>0.5</v>
      </c>
      <c r="K677" s="382"/>
    </row>
    <row r="678" spans="1:11" ht="11.25">
      <c r="A678" s="358" t="s">
        <v>377</v>
      </c>
      <c r="B678" s="375" t="s">
        <v>429</v>
      </c>
      <c r="C678" s="328"/>
      <c r="D678" s="357"/>
      <c r="E678" s="345"/>
      <c r="F678" s="328"/>
      <c r="G678" s="357"/>
      <c r="H678" s="345"/>
      <c r="I678" s="328"/>
      <c r="J678" s="357"/>
      <c r="K678" s="345"/>
    </row>
    <row r="679" spans="1:11" ht="11.25">
      <c r="A679" s="360"/>
      <c r="B679" s="381" t="s">
        <v>425</v>
      </c>
      <c r="C679" s="361">
        <v>181</v>
      </c>
      <c r="D679" s="363">
        <v>0.5386904761904762</v>
      </c>
      <c r="E679" s="382"/>
      <c r="F679" s="361">
        <v>14</v>
      </c>
      <c r="G679" s="363">
        <v>0.11570247933884298</v>
      </c>
      <c r="H679" s="382"/>
      <c r="I679" s="361">
        <v>7</v>
      </c>
      <c r="J679" s="363">
        <v>0.05785123966942149</v>
      </c>
      <c r="K679" s="382"/>
    </row>
    <row r="680" spans="1:11" ht="11.25">
      <c r="A680" s="358" t="s">
        <v>380</v>
      </c>
      <c r="B680" s="375" t="s">
        <v>430</v>
      </c>
      <c r="C680" s="328"/>
      <c r="D680" s="357"/>
      <c r="E680" s="345"/>
      <c r="F680" s="328"/>
      <c r="G680" s="357"/>
      <c r="H680" s="345"/>
      <c r="I680" s="328"/>
      <c r="J680" s="357"/>
      <c r="K680" s="345"/>
    </row>
    <row r="681" spans="1:11" ht="11.25">
      <c r="A681" s="360"/>
      <c r="B681" s="381" t="s">
        <v>425</v>
      </c>
      <c r="C681" s="361">
        <v>214</v>
      </c>
      <c r="D681" s="363">
        <v>0.6369047619047619</v>
      </c>
      <c r="E681" s="382"/>
      <c r="F681" s="361">
        <v>9</v>
      </c>
      <c r="G681" s="363">
        <v>0.42857142857142855</v>
      </c>
      <c r="H681" s="382"/>
      <c r="I681" s="361">
        <v>5</v>
      </c>
      <c r="J681" s="363">
        <v>0.5</v>
      </c>
      <c r="K681" s="382"/>
    </row>
    <row r="682" spans="1:11" ht="11.25">
      <c r="A682" s="358" t="s">
        <v>381</v>
      </c>
      <c r="B682" s="375" t="s">
        <v>431</v>
      </c>
      <c r="C682" s="328"/>
      <c r="D682" s="357"/>
      <c r="E682" s="345"/>
      <c r="F682" s="328"/>
      <c r="G682" s="357"/>
      <c r="H682" s="345"/>
      <c r="I682" s="328"/>
      <c r="J682" s="357"/>
      <c r="K682" s="345"/>
    </row>
    <row r="683" spans="1:11" ht="11.25">
      <c r="A683" s="360"/>
      <c r="B683" s="381" t="s">
        <v>425</v>
      </c>
      <c r="C683" s="361">
        <v>80</v>
      </c>
      <c r="D683" s="363">
        <v>0.23809523809523808</v>
      </c>
      <c r="E683" s="382"/>
      <c r="F683" s="361">
        <v>3</v>
      </c>
      <c r="G683" s="363">
        <v>0.14285714285714285</v>
      </c>
      <c r="H683" s="382"/>
      <c r="I683" s="361">
        <v>1</v>
      </c>
      <c r="J683" s="363">
        <v>0.1</v>
      </c>
      <c r="K683" s="382"/>
    </row>
    <row r="684" spans="1:11" ht="11.25">
      <c r="A684" s="358" t="s">
        <v>382</v>
      </c>
      <c r="B684" s="375" t="s">
        <v>432</v>
      </c>
      <c r="C684" s="328"/>
      <c r="D684" s="357"/>
      <c r="E684" s="345"/>
      <c r="F684" s="328"/>
      <c r="G684" s="357"/>
      <c r="H684" s="345"/>
      <c r="I684" s="328"/>
      <c r="J684" s="357"/>
      <c r="K684" s="345"/>
    </row>
    <row r="685" spans="1:11" ht="11.25">
      <c r="A685" s="360"/>
      <c r="B685" s="381" t="s">
        <v>425</v>
      </c>
      <c r="C685" s="361">
        <v>61</v>
      </c>
      <c r="D685" s="363">
        <v>0.18154761904761904</v>
      </c>
      <c r="E685" s="382"/>
      <c r="F685" s="361">
        <v>4</v>
      </c>
      <c r="G685" s="363">
        <v>0.19047619047619047</v>
      </c>
      <c r="H685" s="382"/>
      <c r="I685" s="361">
        <v>3</v>
      </c>
      <c r="J685" s="363">
        <v>0.3</v>
      </c>
      <c r="K685" s="382"/>
    </row>
    <row r="686" spans="1:11" ht="11.25">
      <c r="A686" s="358" t="s">
        <v>383</v>
      </c>
      <c r="B686" s="375" t="s">
        <v>433</v>
      </c>
      <c r="C686" s="328"/>
      <c r="D686" s="357"/>
      <c r="E686" s="345"/>
      <c r="F686" s="328"/>
      <c r="G686" s="357"/>
      <c r="H686" s="345"/>
      <c r="I686" s="328"/>
      <c r="J686" s="357"/>
      <c r="K686" s="345"/>
    </row>
    <row r="687" spans="1:11" ht="11.25">
      <c r="A687" s="343"/>
      <c r="B687" s="375" t="s">
        <v>425</v>
      </c>
      <c r="C687" s="328">
        <v>24</v>
      </c>
      <c r="D687" s="357">
        <v>0.07142857142857142</v>
      </c>
      <c r="E687" s="345"/>
      <c r="F687" s="328">
        <v>4</v>
      </c>
      <c r="G687" s="357">
        <v>0.19047619047619047</v>
      </c>
      <c r="H687" s="345"/>
      <c r="I687" s="328">
        <v>2</v>
      </c>
      <c r="J687" s="357">
        <v>0.2</v>
      </c>
      <c r="K687" s="345"/>
    </row>
    <row r="688" spans="1:11" ht="11.25">
      <c r="A688" s="407" t="s">
        <v>441</v>
      </c>
      <c r="B688" s="408"/>
      <c r="C688" s="408"/>
      <c r="D688" s="409"/>
      <c r="E688" s="409"/>
      <c r="F688" s="408"/>
      <c r="G688" s="409"/>
      <c r="H688" s="409"/>
      <c r="I688" s="408"/>
      <c r="J688" s="409"/>
      <c r="K688" s="410"/>
    </row>
    <row r="689" spans="1:11" ht="15.75" customHeight="1">
      <c r="A689" s="413" t="s">
        <v>308</v>
      </c>
      <c r="B689" s="326"/>
      <c r="C689" s="326"/>
      <c r="D689" s="326"/>
      <c r="E689" s="326"/>
      <c r="F689" s="326"/>
      <c r="G689" s="326"/>
      <c r="H689" s="326"/>
      <c r="I689" s="326"/>
      <c r="J689" s="326"/>
      <c r="K689" s="326"/>
    </row>
    <row r="690" spans="4:38" ht="11.25">
      <c r="D690" s="414"/>
      <c r="E690" s="414"/>
      <c r="G690" s="414"/>
      <c r="H690" s="414"/>
      <c r="J690" s="414"/>
      <c r="K690" s="414"/>
      <c r="O690" s="414"/>
      <c r="P690" s="414"/>
      <c r="Q690" s="335"/>
      <c r="S690" s="414"/>
      <c r="T690" s="414"/>
      <c r="U690" s="335"/>
      <c r="W690" s="414"/>
      <c r="X690" s="414"/>
      <c r="AC690" s="414"/>
      <c r="AD690" s="414"/>
      <c r="AE690" s="335"/>
      <c r="AG690" s="414"/>
      <c r="AH690" s="414"/>
      <c r="AI690" s="335"/>
      <c r="AK690" s="414"/>
      <c r="AL690" s="414"/>
    </row>
    <row r="691" spans="4:38" ht="11.25">
      <c r="D691" s="414"/>
      <c r="E691" s="414"/>
      <c r="G691" s="414"/>
      <c r="H691" s="414"/>
      <c r="J691" s="414"/>
      <c r="K691" s="414"/>
      <c r="O691" s="414"/>
      <c r="P691" s="414"/>
      <c r="Q691" s="335"/>
      <c r="S691" s="414"/>
      <c r="T691" s="414"/>
      <c r="U691" s="335"/>
      <c r="W691" s="414"/>
      <c r="X691" s="414"/>
      <c r="AC691" s="414"/>
      <c r="AD691" s="414"/>
      <c r="AE691" s="335"/>
      <c r="AG691" s="414"/>
      <c r="AH691" s="414"/>
      <c r="AI691" s="335"/>
      <c r="AK691" s="414"/>
      <c r="AL691" s="414"/>
    </row>
  </sheetData>
  <printOptions horizontalCentered="1"/>
  <pageMargins left="0.56" right="0.4" top="0.42" bottom="0.41" header="0.44" footer="0.41"/>
  <pageSetup horizontalDpi="300" verticalDpi="300" orientation="landscape" r:id="rId2"/>
  <headerFooter alignWithMargins="0">
    <oddFooter xml:space="preserve">&amp;C </oddFooter>
  </headerFooter>
  <rowBreaks count="13" manualBreakCount="13">
    <brk id="45" max="10" man="1"/>
    <brk id="94" max="10" man="1"/>
    <brk id="142" max="10" man="1"/>
    <brk id="195" max="10" man="1"/>
    <brk id="241" max="10" man="1"/>
    <brk id="285" max="10" man="1"/>
    <brk id="328" max="10" man="1"/>
    <brk id="376" max="10" man="1"/>
    <brk id="473" max="10" man="1"/>
    <brk id="518" max="10" man="1"/>
    <brk id="562" max="10" man="1"/>
    <brk id="605" max="10" man="1"/>
    <brk id="650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pmb</dc:creator>
  <cp:keywords/>
  <dc:description/>
  <cp:lastModifiedBy>pmb</cp:lastModifiedBy>
  <cp:lastPrinted>2007-04-24T16:34:40Z</cp:lastPrinted>
  <dcterms:created xsi:type="dcterms:W3CDTF">2006-08-10T15:34:21Z</dcterms:created>
  <dcterms:modified xsi:type="dcterms:W3CDTF">2007-04-24T16:34:55Z</dcterms:modified>
  <cp:category/>
  <cp:version/>
  <cp:contentType/>
  <cp:contentStatus/>
</cp:coreProperties>
</file>